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/>
  <mc:AlternateContent xmlns:mc="http://schemas.openxmlformats.org/markup-compatibility/2006">
    <mc:Choice Requires="x15">
      <x15ac:absPath xmlns:x15ac="http://schemas.microsoft.com/office/spreadsheetml/2010/11/ac" url="C:\Users\huawei\OneDrive\Desktop\Tirosub Latina 2025\"/>
    </mc:Choice>
  </mc:AlternateContent>
  <xr:revisionPtr revIDLastSave="0" documentId="8_{20528AF4-3506-4FB2-AA23-94B125AB0FF4}" xr6:coauthVersionLast="47" xr6:coauthVersionMax="47" xr10:uidLastSave="{00000000-0000-0000-0000-000000000000}"/>
  <bookViews>
    <workbookView xWindow="1572" yWindow="1212" windowWidth="12300" windowHeight="10656" tabRatio="500" xr2:uid="{00000000-000D-0000-FFFF-FFFF00000000}"/>
  </bookViews>
  <sheets>
    <sheet name="TLM" sheetId="1" r:id="rId1"/>
    <sheet name=" SBia M" sheetId="2" r:id="rId2"/>
    <sheet name="BM" sheetId="3" r:id="rId3"/>
    <sheet name="TLF" sheetId="4" r:id="rId4"/>
    <sheet name="SBia F" sheetId="5" r:id="rId5"/>
    <sheet name="B F" sheetId="6" r:id="rId6"/>
  </sheet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E8" i="6" l="1"/>
  <c r="F8" i="6" s="1"/>
  <c r="E7" i="6"/>
  <c r="F7" i="6" s="1"/>
  <c r="E6" i="6"/>
  <c r="F6" i="6" s="1"/>
  <c r="F5" i="6"/>
  <c r="E5" i="6"/>
  <c r="E4" i="6"/>
  <c r="F4" i="6" s="1"/>
  <c r="E3" i="6"/>
  <c r="F3" i="6" s="1"/>
  <c r="A3" i="6"/>
  <c r="A4" i="6" s="1"/>
  <c r="A5" i="6" s="1"/>
  <c r="A6" i="6" s="1"/>
  <c r="A7" i="6" s="1"/>
  <c r="A8" i="6" s="1"/>
  <c r="G8" i="5"/>
  <c r="F8" i="5"/>
  <c r="E8" i="5"/>
  <c r="G7" i="5"/>
  <c r="F7" i="5"/>
  <c r="E7" i="5"/>
  <c r="G6" i="5"/>
  <c r="F6" i="5"/>
  <c r="E6" i="5"/>
  <c r="G5" i="5"/>
  <c r="F5" i="5"/>
  <c r="E5" i="5"/>
  <c r="G4" i="5"/>
  <c r="F4" i="5"/>
  <c r="E4" i="5"/>
  <c r="G3" i="5"/>
  <c r="F3" i="5"/>
  <c r="E3" i="5"/>
  <c r="A3" i="5"/>
  <c r="A4" i="5" s="1"/>
  <c r="A5" i="5" s="1"/>
  <c r="A6" i="5" s="1"/>
  <c r="A7" i="5" s="1"/>
  <c r="A8" i="5" s="1"/>
  <c r="F8" i="4"/>
  <c r="E8" i="4"/>
  <c r="F7" i="4"/>
  <c r="E7" i="4"/>
  <c r="E6" i="4"/>
  <c r="F6" i="4" s="1"/>
  <c r="E5" i="4"/>
  <c r="F5" i="4" s="1"/>
  <c r="A5" i="4"/>
  <c r="A6" i="4" s="1"/>
  <c r="A7" i="4" s="1"/>
  <c r="A8" i="4" s="1"/>
  <c r="E4" i="4"/>
  <c r="F4" i="4" s="1"/>
  <c r="A4" i="4"/>
  <c r="F3" i="4"/>
  <c r="E3" i="4"/>
  <c r="A3" i="4"/>
  <c r="E28" i="3"/>
  <c r="F28" i="3" s="1"/>
  <c r="E27" i="3"/>
  <c r="F27" i="3" s="1"/>
  <c r="F26" i="3"/>
  <c r="E26" i="3"/>
  <c r="F25" i="3"/>
  <c r="E25" i="3"/>
  <c r="E24" i="3"/>
  <c r="F24" i="3" s="1"/>
  <c r="E23" i="3"/>
  <c r="F23" i="3" s="1"/>
  <c r="E22" i="3"/>
  <c r="F22" i="3" s="1"/>
  <c r="E21" i="3"/>
  <c r="F21" i="3" s="1"/>
  <c r="E20" i="3"/>
  <c r="F20" i="3" s="1"/>
  <c r="E19" i="3"/>
  <c r="F19" i="3" s="1"/>
  <c r="E18" i="3"/>
  <c r="F18" i="3" s="1"/>
  <c r="F17" i="3"/>
  <c r="E17" i="3"/>
  <c r="E16" i="3"/>
  <c r="F16" i="3" s="1"/>
  <c r="E15" i="3"/>
  <c r="F15" i="3" s="1"/>
  <c r="E14" i="3"/>
  <c r="F14" i="3" s="1"/>
  <c r="F13" i="3"/>
  <c r="E13" i="3"/>
  <c r="E12" i="3"/>
  <c r="F12" i="3" s="1"/>
  <c r="E11" i="3"/>
  <c r="F11" i="3" s="1"/>
  <c r="F10" i="3"/>
  <c r="E10" i="3"/>
  <c r="E9" i="3"/>
  <c r="F9" i="3" s="1"/>
  <c r="E8" i="3"/>
  <c r="F8" i="3" s="1"/>
  <c r="E7" i="3"/>
  <c r="F7" i="3" s="1"/>
  <c r="E6" i="3"/>
  <c r="F6" i="3" s="1"/>
  <c r="E5" i="3"/>
  <c r="F5" i="3" s="1"/>
  <c r="E4" i="3"/>
  <c r="F4" i="3" s="1"/>
  <c r="E3" i="3"/>
  <c r="F3" i="3" s="1"/>
  <c r="A3" i="3"/>
  <c r="A4" i="3" s="1"/>
  <c r="A5" i="3" s="1"/>
  <c r="A6" i="3" s="1"/>
  <c r="A7" i="3" s="1"/>
  <c r="A8" i="3" s="1"/>
  <c r="A9" i="3" s="1"/>
  <c r="A10" i="3" s="1"/>
  <c r="A11" i="3" s="1"/>
  <c r="A12" i="3" s="1"/>
  <c r="A13" i="3" s="1"/>
  <c r="A14" i="3" s="1"/>
  <c r="A15" i="3" s="1"/>
  <c r="A16" i="3" s="1"/>
  <c r="A17" i="3" s="1"/>
  <c r="A18" i="3" s="1"/>
  <c r="A19" i="3" s="1"/>
  <c r="A20" i="3" s="1"/>
  <c r="A21" i="3" s="1"/>
  <c r="A22" i="3" s="1"/>
  <c r="A23" i="3" s="1"/>
  <c r="A24" i="3" s="1"/>
  <c r="A25" i="3" s="1"/>
  <c r="A26" i="3" s="1"/>
  <c r="A27" i="3" s="1"/>
  <c r="A28" i="3" s="1"/>
  <c r="AQ30" i="2"/>
  <c r="AK30" i="2"/>
  <c r="AH30" i="2"/>
  <c r="AE30" i="2"/>
  <c r="AB30" i="2"/>
  <c r="Y30" i="2"/>
  <c r="T30" i="2"/>
  <c r="Q30" i="2"/>
  <c r="N30" i="2"/>
  <c r="K30" i="2"/>
  <c r="G30" i="2"/>
  <c r="F30" i="2"/>
  <c r="E30" i="2"/>
  <c r="AQ29" i="2"/>
  <c r="AN29" i="2"/>
  <c r="AK29" i="2"/>
  <c r="AH29" i="2"/>
  <c r="AE29" i="2"/>
  <c r="AB29" i="2"/>
  <c r="Y29" i="2"/>
  <c r="T29" i="2"/>
  <c r="Q29" i="2"/>
  <c r="N29" i="2"/>
  <c r="K29" i="2"/>
  <c r="G29" i="2"/>
  <c r="F29" i="2"/>
  <c r="E29" i="2"/>
  <c r="AQ28" i="2"/>
  <c r="AN28" i="2"/>
  <c r="AK28" i="2"/>
  <c r="AH28" i="2"/>
  <c r="AE28" i="2"/>
  <c r="AB28" i="2"/>
  <c r="Y28" i="2"/>
  <c r="T28" i="2"/>
  <c r="Q28" i="2"/>
  <c r="N28" i="2"/>
  <c r="K28" i="2"/>
  <c r="G28" i="2"/>
  <c r="F28" i="2"/>
  <c r="E28" i="2"/>
  <c r="AQ27" i="2"/>
  <c r="AN27" i="2"/>
  <c r="AK27" i="2"/>
  <c r="AH27" i="2"/>
  <c r="AE27" i="2"/>
  <c r="AB27" i="2"/>
  <c r="Y27" i="2"/>
  <c r="T27" i="2"/>
  <c r="Q27" i="2"/>
  <c r="N27" i="2"/>
  <c r="K27" i="2"/>
  <c r="G27" i="2"/>
  <c r="F27" i="2"/>
  <c r="E27" i="2"/>
  <c r="AQ26" i="2"/>
  <c r="AN26" i="2"/>
  <c r="AK26" i="2"/>
  <c r="AH26" i="2"/>
  <c r="AE23" i="2"/>
  <c r="AB23" i="2"/>
  <c r="Y23" i="2"/>
  <c r="T23" i="2"/>
  <c r="Q23" i="2"/>
  <c r="N23" i="2"/>
  <c r="K23" i="2"/>
  <c r="G23" i="2"/>
  <c r="F23" i="2"/>
  <c r="E23" i="2"/>
  <c r="AQ25" i="2"/>
  <c r="AN25" i="2"/>
  <c r="AK25" i="2"/>
  <c r="AH25" i="2"/>
  <c r="AE24" i="2"/>
  <c r="AB24" i="2"/>
  <c r="Y24" i="2"/>
  <c r="T24" i="2"/>
  <c r="Q24" i="2"/>
  <c r="N24" i="2"/>
  <c r="K24" i="2"/>
  <c r="G24" i="2"/>
  <c r="F24" i="2"/>
  <c r="E24" i="2"/>
  <c r="AQ24" i="2"/>
  <c r="AN24" i="2"/>
  <c r="AK24" i="2"/>
  <c r="AH24" i="2"/>
  <c r="AE20" i="2"/>
  <c r="AB20" i="2"/>
  <c r="Y20" i="2"/>
  <c r="T20" i="2"/>
  <c r="Q20" i="2"/>
  <c r="N20" i="2"/>
  <c r="K20" i="2"/>
  <c r="G20" i="2"/>
  <c r="F20" i="2"/>
  <c r="E20" i="2"/>
  <c r="AQ23" i="2"/>
  <c r="AN23" i="2"/>
  <c r="AK23" i="2"/>
  <c r="AH23" i="2"/>
  <c r="AE19" i="2"/>
  <c r="AB19" i="2"/>
  <c r="Y19" i="2"/>
  <c r="T19" i="2"/>
  <c r="Q19" i="2"/>
  <c r="N19" i="2"/>
  <c r="K19" i="2"/>
  <c r="G19" i="2"/>
  <c r="F19" i="2"/>
  <c r="E19" i="2"/>
  <c r="AQ22" i="2"/>
  <c r="AN22" i="2"/>
  <c r="AK22" i="2"/>
  <c r="AH22" i="2"/>
  <c r="AE11" i="2"/>
  <c r="AB11" i="2"/>
  <c r="Y11" i="2"/>
  <c r="T11" i="2"/>
  <c r="Q11" i="2"/>
  <c r="N11" i="2"/>
  <c r="K11" i="2"/>
  <c r="G11" i="2"/>
  <c r="F11" i="2"/>
  <c r="E11" i="2"/>
  <c r="AQ21" i="2"/>
  <c r="AN21" i="2"/>
  <c r="AK21" i="2"/>
  <c r="AH21" i="2"/>
  <c r="AE15" i="2"/>
  <c r="AB15" i="2"/>
  <c r="Y15" i="2"/>
  <c r="T15" i="2"/>
  <c r="Q15" i="2"/>
  <c r="N15" i="2"/>
  <c r="K15" i="2"/>
  <c r="G15" i="2"/>
  <c r="F15" i="2"/>
  <c r="E15" i="2"/>
  <c r="AQ20" i="2"/>
  <c r="AN20" i="2"/>
  <c r="AK20" i="2"/>
  <c r="AH20" i="2"/>
  <c r="AE14" i="2"/>
  <c r="AB14" i="2"/>
  <c r="Y14" i="2"/>
  <c r="T14" i="2"/>
  <c r="Q14" i="2"/>
  <c r="N14" i="2"/>
  <c r="K14" i="2"/>
  <c r="G14" i="2"/>
  <c r="F14" i="2"/>
  <c r="E14" i="2"/>
  <c r="AQ19" i="2"/>
  <c r="AN19" i="2"/>
  <c r="AK19" i="2"/>
  <c r="AH19" i="2"/>
  <c r="AE10" i="2"/>
  <c r="AB10" i="2"/>
  <c r="Y10" i="2"/>
  <c r="T10" i="2"/>
  <c r="Q10" i="2"/>
  <c r="N10" i="2"/>
  <c r="K10" i="2"/>
  <c r="G10" i="2"/>
  <c r="F10" i="2"/>
  <c r="E10" i="2"/>
  <c r="AQ18" i="2"/>
  <c r="AN18" i="2"/>
  <c r="AK18" i="2"/>
  <c r="AH18" i="2"/>
  <c r="AE8" i="2"/>
  <c r="AB8" i="2"/>
  <c r="Y8" i="2"/>
  <c r="T8" i="2"/>
  <c r="Q8" i="2"/>
  <c r="N8" i="2"/>
  <c r="K8" i="2"/>
  <c r="G8" i="2"/>
  <c r="F8" i="2"/>
  <c r="E8" i="2"/>
  <c r="AQ17" i="2"/>
  <c r="AN17" i="2"/>
  <c r="AK17" i="2"/>
  <c r="AH17" i="2"/>
  <c r="AE26" i="2"/>
  <c r="AB26" i="2"/>
  <c r="Y26" i="2"/>
  <c r="T26" i="2"/>
  <c r="Q26" i="2"/>
  <c r="N26" i="2"/>
  <c r="K26" i="2"/>
  <c r="G26" i="2"/>
  <c r="F26" i="2"/>
  <c r="E26" i="2"/>
  <c r="AQ16" i="2"/>
  <c r="AN16" i="2"/>
  <c r="AK16" i="2"/>
  <c r="AH16" i="2"/>
  <c r="AE25" i="2"/>
  <c r="AB25" i="2"/>
  <c r="Y25" i="2"/>
  <c r="T25" i="2"/>
  <c r="Q25" i="2"/>
  <c r="N25" i="2"/>
  <c r="K25" i="2"/>
  <c r="G25" i="2"/>
  <c r="F25" i="2"/>
  <c r="E25" i="2"/>
  <c r="AQ15" i="2"/>
  <c r="AN15" i="2"/>
  <c r="AK15" i="2"/>
  <c r="AH15" i="2"/>
  <c r="AE22" i="2"/>
  <c r="AB22" i="2"/>
  <c r="Y22" i="2"/>
  <c r="T22" i="2"/>
  <c r="Q22" i="2"/>
  <c r="N22" i="2"/>
  <c r="K22" i="2"/>
  <c r="G22" i="2"/>
  <c r="F22" i="2"/>
  <c r="E22" i="2"/>
  <c r="AQ14" i="2"/>
  <c r="AN14" i="2"/>
  <c r="AK14" i="2"/>
  <c r="AH14" i="2"/>
  <c r="AE13" i="2"/>
  <c r="AB13" i="2"/>
  <c r="Y13" i="2"/>
  <c r="T13" i="2"/>
  <c r="Q13" i="2"/>
  <c r="N13" i="2"/>
  <c r="K13" i="2"/>
  <c r="G13" i="2"/>
  <c r="F13" i="2"/>
  <c r="E13" i="2"/>
  <c r="AQ13" i="2"/>
  <c r="AN13" i="2"/>
  <c r="AK13" i="2"/>
  <c r="AH13" i="2"/>
  <c r="AE21" i="2"/>
  <c r="AB21" i="2"/>
  <c r="Y21" i="2"/>
  <c r="T21" i="2"/>
  <c r="Q21" i="2"/>
  <c r="N21" i="2"/>
  <c r="K21" i="2"/>
  <c r="G21" i="2"/>
  <c r="F21" i="2"/>
  <c r="E21" i="2"/>
  <c r="AQ12" i="2"/>
  <c r="AN12" i="2"/>
  <c r="AK12" i="2"/>
  <c r="AH12" i="2"/>
  <c r="AE18" i="2"/>
  <c r="AB18" i="2"/>
  <c r="Y18" i="2"/>
  <c r="T18" i="2"/>
  <c r="Q18" i="2"/>
  <c r="N18" i="2"/>
  <c r="K18" i="2"/>
  <c r="G18" i="2"/>
  <c r="F18" i="2"/>
  <c r="E18" i="2"/>
  <c r="AQ11" i="2"/>
  <c r="AN11" i="2"/>
  <c r="AK11" i="2"/>
  <c r="AH11" i="2"/>
  <c r="AE7" i="2"/>
  <c r="AB7" i="2"/>
  <c r="Y7" i="2"/>
  <c r="T7" i="2"/>
  <c r="Q7" i="2"/>
  <c r="N7" i="2"/>
  <c r="K7" i="2"/>
  <c r="G7" i="2"/>
  <c r="F7" i="2"/>
  <c r="E7" i="2"/>
  <c r="AQ10" i="2"/>
  <c r="AN10" i="2"/>
  <c r="AK10" i="2"/>
  <c r="AH10" i="2"/>
  <c r="AE9" i="2"/>
  <c r="AB9" i="2"/>
  <c r="Y9" i="2"/>
  <c r="T9" i="2"/>
  <c r="Q9" i="2"/>
  <c r="N9" i="2"/>
  <c r="K9" i="2"/>
  <c r="G9" i="2"/>
  <c r="F9" i="2"/>
  <c r="E9" i="2"/>
  <c r="AQ9" i="2"/>
  <c r="AN9" i="2"/>
  <c r="AK9" i="2"/>
  <c r="AH9" i="2"/>
  <c r="AE17" i="2"/>
  <c r="AB17" i="2"/>
  <c r="Y17" i="2"/>
  <c r="T17" i="2"/>
  <c r="Q17" i="2"/>
  <c r="N17" i="2"/>
  <c r="K17" i="2"/>
  <c r="G17" i="2"/>
  <c r="F17" i="2"/>
  <c r="E17" i="2"/>
  <c r="AQ8" i="2"/>
  <c r="AN8" i="2"/>
  <c r="AK8" i="2"/>
  <c r="AH8" i="2"/>
  <c r="AE6" i="2"/>
  <c r="AB6" i="2"/>
  <c r="Y6" i="2"/>
  <c r="T6" i="2"/>
  <c r="Q6" i="2"/>
  <c r="N6" i="2"/>
  <c r="K6" i="2"/>
  <c r="G6" i="2"/>
  <c r="F6" i="2"/>
  <c r="E6" i="2"/>
  <c r="AQ7" i="2"/>
  <c r="AN7" i="2"/>
  <c r="AK7" i="2"/>
  <c r="AH7" i="2"/>
  <c r="AE16" i="2"/>
  <c r="AB16" i="2"/>
  <c r="Y16" i="2"/>
  <c r="T16" i="2"/>
  <c r="Q16" i="2"/>
  <c r="N16" i="2"/>
  <c r="K16" i="2"/>
  <c r="G16" i="2"/>
  <c r="F16" i="2"/>
  <c r="E16" i="2"/>
  <c r="AQ6" i="2"/>
  <c r="AN6" i="2"/>
  <c r="AK6" i="2"/>
  <c r="AH6" i="2"/>
  <c r="AE12" i="2"/>
  <c r="AB12" i="2"/>
  <c r="Y12" i="2"/>
  <c r="T12" i="2"/>
  <c r="Q12" i="2"/>
  <c r="N12" i="2"/>
  <c r="K12" i="2"/>
  <c r="G12" i="2"/>
  <c r="F12" i="2"/>
  <c r="E12" i="2"/>
  <c r="AQ5" i="2"/>
  <c r="AN5" i="2"/>
  <c r="AK5" i="2"/>
  <c r="AH5" i="2"/>
  <c r="AE5" i="2"/>
  <c r="AB5" i="2"/>
  <c r="Y5" i="2"/>
  <c r="T5" i="2"/>
  <c r="Q5" i="2"/>
  <c r="N5" i="2"/>
  <c r="K5" i="2"/>
  <c r="G5" i="2"/>
  <c r="F5" i="2"/>
  <c r="E5" i="2"/>
  <c r="AQ4" i="2"/>
  <c r="AN4" i="2"/>
  <c r="AK4" i="2"/>
  <c r="AH4" i="2"/>
  <c r="AE3" i="2"/>
  <c r="AB3" i="2"/>
  <c r="Y3" i="2"/>
  <c r="T3" i="2"/>
  <c r="Q3" i="2"/>
  <c r="N3" i="2"/>
  <c r="K3" i="2"/>
  <c r="G3" i="2"/>
  <c r="F3" i="2"/>
  <c r="E3" i="2"/>
  <c r="AQ3" i="2"/>
  <c r="AN3" i="2"/>
  <c r="AK3" i="2"/>
  <c r="AH3" i="2"/>
  <c r="AE4" i="2"/>
  <c r="AB4" i="2"/>
  <c r="Y4" i="2"/>
  <c r="T4" i="2"/>
  <c r="Q4" i="2"/>
  <c r="N4" i="2"/>
  <c r="K4" i="2"/>
  <c r="G4" i="2"/>
  <c r="F4" i="2"/>
  <c r="E4" i="2"/>
  <c r="A3" i="2"/>
  <c r="A4" i="2" s="1"/>
  <c r="A5" i="2" s="1"/>
  <c r="A6" i="2" s="1"/>
  <c r="A7" i="2" s="1"/>
  <c r="A8" i="2" s="1"/>
  <c r="A9" i="2" s="1"/>
  <c r="A10" i="2" s="1"/>
  <c r="A11" i="2" s="1"/>
  <c r="A12" i="2" s="1"/>
  <c r="A13" i="2" s="1"/>
  <c r="A14" i="2" s="1"/>
  <c r="A15" i="2" s="1"/>
  <c r="A16" i="2" s="1"/>
  <c r="A17" i="2" s="1"/>
  <c r="A18" i="2" s="1"/>
  <c r="A19" i="2" s="1"/>
  <c r="A20" i="2" s="1"/>
  <c r="A21" i="2" s="1"/>
  <c r="A22" i="2" s="1"/>
  <c r="A23" i="2" s="1"/>
  <c r="A24" i="2" s="1"/>
  <c r="A25" i="2" s="1"/>
  <c r="A26" i="2" s="1"/>
  <c r="A27" i="2" s="1"/>
  <c r="A28" i="2" s="1"/>
  <c r="A29" i="2" s="1"/>
  <c r="A30" i="2" s="1"/>
  <c r="E32" i="1"/>
  <c r="F32" i="1" s="1"/>
  <c r="E31" i="1"/>
  <c r="F31" i="1" s="1"/>
  <c r="E30" i="1"/>
  <c r="F30" i="1" s="1"/>
  <c r="E29" i="1"/>
  <c r="F29" i="1" s="1"/>
  <c r="E28" i="1"/>
  <c r="F28" i="1" s="1"/>
  <c r="E27" i="1"/>
  <c r="F27" i="1" s="1"/>
  <c r="E26" i="1"/>
  <c r="F26" i="1" s="1"/>
  <c r="F25" i="1"/>
  <c r="E25" i="1"/>
  <c r="F24" i="1"/>
  <c r="E24" i="1"/>
  <c r="E23" i="1"/>
  <c r="F23" i="1" s="1"/>
  <c r="F22" i="1"/>
  <c r="E22" i="1"/>
  <c r="E21" i="1"/>
  <c r="F21" i="1" s="1"/>
  <c r="F20" i="1"/>
  <c r="E20" i="1"/>
  <c r="E19" i="1"/>
  <c r="F19" i="1" s="1"/>
  <c r="E18" i="1"/>
  <c r="F18" i="1" s="1"/>
  <c r="E17" i="1"/>
  <c r="F17" i="1" s="1"/>
  <c r="F16" i="1"/>
  <c r="E16" i="1"/>
  <c r="E15" i="1"/>
  <c r="F15" i="1" s="1"/>
  <c r="F14" i="1"/>
  <c r="E14" i="1"/>
  <c r="E13" i="1"/>
  <c r="F13" i="1" s="1"/>
  <c r="F12" i="1"/>
  <c r="E12" i="1"/>
  <c r="E11" i="1"/>
  <c r="F11" i="1" s="1"/>
  <c r="E10" i="1"/>
  <c r="F10" i="1" s="1"/>
  <c r="F9" i="1"/>
  <c r="E9" i="1"/>
  <c r="F8" i="1"/>
  <c r="E8" i="1"/>
  <c r="E7" i="1"/>
  <c r="F7" i="1" s="1"/>
  <c r="E6" i="1"/>
  <c r="F6" i="1" s="1"/>
  <c r="F5" i="1"/>
  <c r="E5" i="1"/>
  <c r="A5" i="1"/>
  <c r="A6" i="1" s="1"/>
  <c r="A7" i="1" s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E4" i="1"/>
  <c r="F4" i="1" s="1"/>
  <c r="A4" i="1"/>
  <c r="E3" i="1"/>
  <c r="F3" i="1" s="1"/>
  <c r="A3" i="1"/>
</calcChain>
</file>

<file path=xl/sharedStrings.xml><?xml version="1.0" encoding="utf-8"?>
<sst xmlns="http://schemas.openxmlformats.org/spreadsheetml/2006/main" count="373" uniqueCount="121">
  <si>
    <t xml:space="preserve">TIRO LIBERO MASCHILE </t>
  </si>
  <si>
    <t>cognome</t>
  </si>
  <si>
    <t>nome</t>
  </si>
  <si>
    <t>societa'</t>
  </si>
  <si>
    <t>n. gare</t>
  </si>
  <si>
    <t>max punteggio</t>
  </si>
  <si>
    <t>XXVI Trofeo Nuoto Sub Vignola 06/10/2024</t>
  </si>
  <si>
    <t>XXVIII Trofeo Ocean Sub Modena 23/02/2025</t>
  </si>
  <si>
    <t>XXXII Trofeo Città di Catania 09/02/2025</t>
  </si>
  <si>
    <t>IV troifeo Haggi Statti San Marino 16/03/2025</t>
  </si>
  <si>
    <t>I Trofeo Nettuno Arcadia Apnea 06/04/2025</t>
  </si>
  <si>
    <t>V Trofeo Fipsas Latina 12/04/2025</t>
  </si>
  <si>
    <t>16 Trofeo Città di Latina 13/04/2025</t>
  </si>
  <si>
    <t>Manzini</t>
  </si>
  <si>
    <t>Matteo</t>
  </si>
  <si>
    <t>ASD Nuoto Sub Vignola</t>
  </si>
  <si>
    <t xml:space="preserve">Mimotti </t>
  </si>
  <si>
    <t>Simone</t>
  </si>
  <si>
    <t>Pisano</t>
  </si>
  <si>
    <t>Fabio</t>
  </si>
  <si>
    <t>Scattaretica</t>
  </si>
  <si>
    <t>Sisto</t>
  </si>
  <si>
    <t>Sub Club Brescia</t>
  </si>
  <si>
    <t>Sanna</t>
  </si>
  <si>
    <t>Costantino</t>
  </si>
  <si>
    <t>Circolo Sub Biella</t>
  </si>
  <si>
    <t>Rezzi</t>
  </si>
  <si>
    <t>Alberto</t>
  </si>
  <si>
    <t>Europa Sporting Club</t>
  </si>
  <si>
    <t>Lo Piano</t>
  </si>
  <si>
    <t>Enzo</t>
  </si>
  <si>
    <t>Pianeta Olga Sub 2000</t>
  </si>
  <si>
    <t>Vizzini</t>
  </si>
  <si>
    <t>Maurizio</t>
  </si>
  <si>
    <t>Belli</t>
  </si>
  <si>
    <t>Giuseppe</t>
  </si>
  <si>
    <t>ASD Syrako Sub</t>
  </si>
  <si>
    <t>Arcidiacono</t>
  </si>
  <si>
    <t>Salvatore</t>
  </si>
  <si>
    <t>Pernise</t>
  </si>
  <si>
    <t>Acquatica</t>
  </si>
  <si>
    <t>Mercurio</t>
  </si>
  <si>
    <t>Erasmo</t>
  </si>
  <si>
    <t>Arcadia</t>
  </si>
  <si>
    <t>Galante</t>
  </si>
  <si>
    <t>Francesco</t>
  </si>
  <si>
    <t>Vacondio</t>
  </si>
  <si>
    <t>Oreste</t>
  </si>
  <si>
    <t>Piras</t>
  </si>
  <si>
    <t>Gian Giuseppe</t>
  </si>
  <si>
    <t>Bertin</t>
  </si>
  <si>
    <t>Cristiano</t>
  </si>
  <si>
    <t xml:space="preserve">Girolimetto </t>
  </si>
  <si>
    <t>Primo</t>
  </si>
  <si>
    <t xml:space="preserve">Pro Desenzano </t>
  </si>
  <si>
    <t>Denaro</t>
  </si>
  <si>
    <t>Emanuele</t>
  </si>
  <si>
    <t xml:space="preserve">D’Ercole </t>
  </si>
  <si>
    <t>Filippo</t>
  </si>
  <si>
    <t>Spazio sub Livorno</t>
  </si>
  <si>
    <t>Schiano</t>
  </si>
  <si>
    <t>Ionathan</t>
  </si>
  <si>
    <t>Vanoni</t>
  </si>
  <si>
    <t>Sergio</t>
  </si>
  <si>
    <t>Amici Apnea</t>
  </si>
  <si>
    <t>Gambino</t>
  </si>
  <si>
    <t>Marcello</t>
  </si>
  <si>
    <t>Sanfilippo</t>
  </si>
  <si>
    <t>Piano</t>
  </si>
  <si>
    <t>Roberto</t>
  </si>
  <si>
    <t>Marella</t>
  </si>
  <si>
    <t>Ivano</t>
  </si>
  <si>
    <t>Astrea Latina</t>
  </si>
  <si>
    <t>Sorrentino</t>
  </si>
  <si>
    <t>Pietro</t>
  </si>
  <si>
    <t>Ferrante</t>
  </si>
  <si>
    <t>Vincenzo</t>
  </si>
  <si>
    <t>Vetturini</t>
  </si>
  <si>
    <t>Fabrizio</t>
  </si>
  <si>
    <t>Esposito</t>
  </si>
  <si>
    <t>Alessandro</t>
  </si>
  <si>
    <t>LEGENDA</t>
  </si>
  <si>
    <t>numero minimo selettive insufficiente per la qualificazione alla finale dei Campionati Italiani</t>
  </si>
  <si>
    <t>punteggio di qualificazione categoria elite raggiunto</t>
  </si>
  <si>
    <t>punteggio sufficiente per la qualificazione alla finale Campionati Italiani 1^ categoria</t>
  </si>
  <si>
    <t xml:space="preserve">SUPERBIATHLON MASCHILE </t>
  </si>
  <si>
    <t>tiri validi</t>
  </si>
  <si>
    <t>tempo</t>
  </si>
  <si>
    <t>IV trofeo Haggi Statti San Marino 16/03/2025</t>
  </si>
  <si>
    <t>Mimotti</t>
  </si>
  <si>
    <t>fabio</t>
  </si>
  <si>
    <t>Amici Apnea Bergamo</t>
  </si>
  <si>
    <t xml:space="preserve">Lo Piano </t>
  </si>
  <si>
    <t xml:space="preserve">Mercurio </t>
  </si>
  <si>
    <t>punteggio qualificazione categoria elite raggiunto</t>
  </si>
  <si>
    <t>ASD Nuoto Sun vignola</t>
  </si>
  <si>
    <t xml:space="preserve">D’ercole </t>
  </si>
  <si>
    <t>Spazio Sub Livorno</t>
  </si>
  <si>
    <t>Jonathan</t>
  </si>
  <si>
    <t xml:space="preserve">Piano </t>
  </si>
  <si>
    <t xml:space="preserve">Gambino </t>
  </si>
  <si>
    <t>punteggio negativo, non consentita iscrizione finale campionati italiani</t>
  </si>
  <si>
    <t>TIRO LIBERO FEMMINILE</t>
  </si>
  <si>
    <t>Strona</t>
  </si>
  <si>
    <t>Paola</t>
  </si>
  <si>
    <t>Carpi</t>
  </si>
  <si>
    <t>Giulia</t>
  </si>
  <si>
    <t>Morittu</t>
  </si>
  <si>
    <t>Antonella</t>
  </si>
  <si>
    <t>Nuoto sub Vignola</t>
  </si>
  <si>
    <t>numero minimo selettive insufficiente per la qualificazione alla finale campionati Italiani</t>
  </si>
  <si>
    <t>punteggio insufficiente per la qualificazione alla finale Campionati Italiani</t>
  </si>
  <si>
    <t xml:space="preserve">SUPERBIATHLON FEMMINILE </t>
  </si>
  <si>
    <t xml:space="preserve">Strona </t>
  </si>
  <si>
    <t xml:space="preserve">SUPER BIATHLON FEMMINILE </t>
  </si>
  <si>
    <t>nuoto sub Vignola</t>
  </si>
  <si>
    <t>Fani</t>
  </si>
  <si>
    <t xml:space="preserve">ivan </t>
  </si>
  <si>
    <t xml:space="preserve">Ivan </t>
  </si>
  <si>
    <t>Bonfatti</t>
  </si>
  <si>
    <t>Daniela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</si>
</sst>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6" x14ac:knownFonts="1">
    <font>
      <sz val="11"/>
      <color rgb="FF000000"/>
      <name val="Calibri"/>
      <family val="2"/>
      <charset val="1"/>
    </font>
    <font>
      <b/>
      <sz val="16"/>
      <name val="Arial"/>
      <family val="2"/>
      <charset val="1"/>
    </font>
    <font>
      <sz val="18"/>
      <name val="Arial"/>
      <family val="2"/>
      <charset val="1"/>
    </font>
    <font>
      <b/>
      <sz val="10"/>
      <name val="Arial"/>
      <family val="2"/>
      <charset val="1"/>
    </font>
    <font>
      <b/>
      <sz val="11"/>
      <color rgb="FF000000"/>
      <name val="Calibri"/>
      <family val="2"/>
      <charset val="1"/>
    </font>
    <font>
      <b/>
      <sz val="10"/>
      <color rgb="FFC00000"/>
      <name val="Arial"/>
      <family val="2"/>
      <charset val="1"/>
    </font>
    <font>
      <sz val="10"/>
      <color rgb="FF000000"/>
      <name val="Arial"/>
      <family val="2"/>
      <charset val="1"/>
    </font>
    <font>
      <sz val="10"/>
      <name val="Arial"/>
      <family val="2"/>
      <charset val="1"/>
    </font>
    <font>
      <sz val="11"/>
      <name val="Calibri"/>
      <family val="2"/>
      <charset val="1"/>
    </font>
    <font>
      <b/>
      <sz val="11"/>
      <name val="Calibri"/>
      <family val="2"/>
      <charset val="1"/>
    </font>
    <font>
      <sz val="20"/>
      <name val="Arial"/>
      <family val="2"/>
      <charset val="1"/>
    </font>
    <font>
      <sz val="16"/>
      <name val="Arial"/>
      <family val="2"/>
      <charset val="1"/>
    </font>
    <font>
      <b/>
      <sz val="14"/>
      <name val="Arial"/>
      <family val="2"/>
      <charset val="1"/>
    </font>
    <font>
      <sz val="10"/>
      <color rgb="FFFF0000"/>
      <name val="Arial"/>
      <family val="2"/>
      <charset val="1"/>
    </font>
    <font>
      <sz val="11"/>
      <color rgb="FF000000"/>
      <name val="Calibri"/>
      <family val="2"/>
    </font>
    <font>
      <b/>
      <sz val="10"/>
      <color rgb="FF000000"/>
      <name val="Arial"/>
      <family val="2"/>
      <charset val="1"/>
    </font>
  </fonts>
  <fills count="14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rgb="FF00A933"/>
        <bgColor rgb="FF008000"/>
      </patternFill>
    </fill>
    <fill>
      <patternFill patternType="solid">
        <fgColor rgb="FFFFFF00"/>
        <bgColor rgb="FFFFFF00"/>
      </patternFill>
    </fill>
    <fill>
      <patternFill patternType="solid">
        <fgColor rgb="FFFFA6A6"/>
        <bgColor rgb="FFEC9BA4"/>
      </patternFill>
    </fill>
    <fill>
      <patternFill patternType="solid">
        <fgColor rgb="FFEC9BA4"/>
        <bgColor rgb="FFFFA6A6"/>
      </patternFill>
    </fill>
    <fill>
      <patternFill patternType="solid">
        <fgColor rgb="FFFF6D6D"/>
        <bgColor rgb="FFFF6600"/>
      </patternFill>
    </fill>
    <fill>
      <patternFill patternType="solid">
        <fgColor rgb="FFC9211E"/>
        <bgColor rgb="FFC00000"/>
      </patternFill>
    </fill>
    <fill>
      <patternFill patternType="solid">
        <fgColor rgb="FF00B05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9" tint="0.39997558519241921"/>
        <bgColor indexed="64"/>
      </patternFill>
    </fill>
  </fills>
  <borders count="31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thick">
        <color auto="1"/>
      </left>
      <right style="thick">
        <color auto="1"/>
      </right>
      <top style="thick">
        <color auto="1"/>
      </top>
      <bottom/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thick">
        <color auto="1"/>
      </left>
      <right style="thick">
        <color auto="1"/>
      </right>
      <top style="medium">
        <color auto="1"/>
      </top>
      <bottom style="medium">
        <color auto="1"/>
      </bottom>
      <diagonal/>
    </border>
    <border>
      <left style="thick">
        <color auto="1"/>
      </left>
      <right/>
      <top style="medium">
        <color auto="1"/>
      </top>
      <bottom style="medium">
        <color auto="1"/>
      </bottom>
      <diagonal/>
    </border>
    <border>
      <left style="thick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ck">
        <color auto="1"/>
      </left>
      <right/>
      <top/>
      <bottom style="thin">
        <color auto="1"/>
      </bottom>
      <diagonal/>
    </border>
    <border>
      <left style="thin">
        <color auto="1"/>
      </left>
      <right style="thick">
        <color auto="1"/>
      </right>
      <top/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/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ck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/>
      <right style="thick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ck">
        <color auto="1"/>
      </right>
      <top style="medium">
        <color auto="1"/>
      </top>
      <bottom style="thin">
        <color auto="1"/>
      </bottom>
      <diagonal/>
    </border>
    <border>
      <left/>
      <right style="thick">
        <color auto="1"/>
      </right>
      <top/>
      <bottom style="thin">
        <color auto="1"/>
      </bottom>
      <diagonal/>
    </border>
    <border>
      <left style="thick">
        <color auto="1"/>
      </left>
      <right/>
      <top style="medium">
        <color auto="1"/>
      </top>
      <bottom style="thin">
        <color auto="1"/>
      </bottom>
      <diagonal/>
    </border>
    <border>
      <left/>
      <right style="thick">
        <color auto="1"/>
      </right>
      <top style="medium">
        <color auto="1"/>
      </top>
      <bottom style="thin">
        <color auto="1"/>
      </bottom>
      <diagonal/>
    </border>
  </borders>
  <cellStyleXfs count="1">
    <xf numFmtId="0" fontId="0" fillId="0" borderId="0"/>
  </cellStyleXfs>
  <cellXfs count="199">
    <xf numFmtId="0" fontId="0" fillId="0" borderId="0" xfId="0"/>
    <xf numFmtId="0" fontId="3" fillId="0" borderId="12" xfId="0" applyFont="1" applyBorder="1" applyAlignment="1">
      <alignment horizontal="center" textRotation="90"/>
    </xf>
    <xf numFmtId="0" fontId="3" fillId="0" borderId="2" xfId="0" applyFont="1" applyBorder="1" applyAlignment="1">
      <alignment horizontal="center" textRotation="90" wrapText="1"/>
    </xf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2" xfId="0" applyBorder="1" applyAlignment="1">
      <alignment horizontal="center"/>
    </xf>
    <xf numFmtId="0" fontId="2" fillId="0" borderId="3" xfId="0" applyFont="1" applyBorder="1" applyAlignment="1">
      <alignment horizontal="center" textRotation="90"/>
    </xf>
    <xf numFmtId="0" fontId="3" fillId="0" borderId="3" xfId="0" applyFont="1" applyBorder="1" applyAlignment="1">
      <alignment horizontal="center" textRotation="90" wrapText="1"/>
    </xf>
    <xf numFmtId="0" fontId="3" fillId="0" borderId="3" xfId="0" applyFont="1" applyBorder="1" applyAlignment="1">
      <alignment horizontal="center" textRotation="90"/>
    </xf>
    <xf numFmtId="0" fontId="3" fillId="0" borderId="3" xfId="0" applyFont="1" applyBorder="1" applyAlignment="1">
      <alignment horizontal="right" textRotation="90" wrapText="1"/>
    </xf>
    <xf numFmtId="0" fontId="3" fillId="0" borderId="2" xfId="0" applyFont="1" applyBorder="1" applyAlignment="1">
      <alignment horizontal="center" textRotation="90"/>
    </xf>
    <xf numFmtId="0" fontId="4" fillId="2" borderId="4" xfId="0" applyFont="1" applyFill="1" applyBorder="1" applyAlignment="1">
      <alignment horizontal="center"/>
    </xf>
    <xf numFmtId="0" fontId="0" fillId="0" borderId="6" xfId="0" applyBorder="1" applyAlignment="1">
      <alignment horizontal="center"/>
    </xf>
    <xf numFmtId="0" fontId="5" fillId="0" borderId="7" xfId="0" applyFont="1" applyBorder="1" applyAlignment="1">
      <alignment horizontal="center"/>
    </xf>
    <xf numFmtId="0" fontId="0" fillId="0" borderId="7" xfId="0" applyBorder="1" applyAlignment="1">
      <alignment horizontal="center"/>
    </xf>
    <xf numFmtId="0" fontId="6" fillId="3" borderId="6" xfId="0" applyFont="1" applyFill="1" applyBorder="1" applyAlignment="1">
      <alignment horizontal="center"/>
    </xf>
    <xf numFmtId="0" fontId="7" fillId="0" borderId="6" xfId="0" applyFont="1" applyBorder="1" applyAlignment="1">
      <alignment horizontal="center"/>
    </xf>
    <xf numFmtId="0" fontId="8" fillId="0" borderId="6" xfId="0" applyFont="1" applyBorder="1" applyAlignment="1">
      <alignment horizontal="center"/>
    </xf>
    <xf numFmtId="0" fontId="8" fillId="0" borderId="6" xfId="0" applyFont="1" applyBorder="1"/>
    <xf numFmtId="0" fontId="0" fillId="0" borderId="6" xfId="0" applyBorder="1"/>
    <xf numFmtId="0" fontId="7" fillId="0" borderId="5" xfId="0" applyFont="1" applyBorder="1" applyAlignment="1">
      <alignment horizontal="center"/>
    </xf>
    <xf numFmtId="0" fontId="0" fillId="3" borderId="6" xfId="0" applyFill="1" applyBorder="1" applyAlignment="1">
      <alignment horizontal="center"/>
    </xf>
    <xf numFmtId="0" fontId="8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8" fillId="4" borderId="6" xfId="0" applyFont="1" applyFill="1" applyBorder="1" applyAlignment="1">
      <alignment horizontal="center" vertical="center"/>
    </xf>
    <xf numFmtId="0" fontId="8" fillId="4" borderId="6" xfId="0" applyFont="1" applyFill="1" applyBorder="1" applyAlignment="1">
      <alignment horizontal="center"/>
    </xf>
    <xf numFmtId="0" fontId="0" fillId="3" borderId="6" xfId="0" applyFill="1" applyBorder="1" applyAlignment="1">
      <alignment horizontal="center" vertical="center"/>
    </xf>
    <xf numFmtId="0" fontId="7" fillId="4" borderId="6" xfId="0" applyFont="1" applyFill="1" applyBorder="1" applyAlignment="1">
      <alignment horizontal="center"/>
    </xf>
    <xf numFmtId="0" fontId="5" fillId="5" borderId="7" xfId="0" applyFont="1" applyFill="1" applyBorder="1" applyAlignment="1">
      <alignment horizontal="center"/>
    </xf>
    <xf numFmtId="0" fontId="9" fillId="2" borderId="4" xfId="0" applyFont="1" applyFill="1" applyBorder="1" applyAlignment="1">
      <alignment horizontal="center"/>
    </xf>
    <xf numFmtId="0" fontId="5" fillId="6" borderId="7" xfId="0" applyFont="1" applyFill="1" applyBorder="1" applyAlignment="1">
      <alignment horizontal="center"/>
    </xf>
    <xf numFmtId="0" fontId="0" fillId="2" borderId="4" xfId="0" applyFill="1" applyBorder="1" applyAlignment="1">
      <alignment horizontal="center"/>
    </xf>
    <xf numFmtId="0" fontId="0" fillId="7" borderId="0" xfId="0" applyFill="1"/>
    <xf numFmtId="0" fontId="0" fillId="3" borderId="0" xfId="0" applyFill="1"/>
    <xf numFmtId="0" fontId="0" fillId="4" borderId="0" xfId="0" applyFill="1"/>
    <xf numFmtId="0" fontId="1" fillId="0" borderId="8" xfId="0" applyFont="1" applyBorder="1" applyAlignment="1">
      <alignment horizontal="center"/>
    </xf>
    <xf numFmtId="164" fontId="0" fillId="0" borderId="0" xfId="0" applyNumberFormat="1" applyAlignment="1">
      <alignment horizontal="left"/>
    </xf>
    <xf numFmtId="0" fontId="0" fillId="0" borderId="0" xfId="0" applyAlignment="1">
      <alignment horizontal="left"/>
    </xf>
    <xf numFmtId="0" fontId="3" fillId="0" borderId="0" xfId="0" applyFont="1" applyAlignment="1">
      <alignment horizontal="center"/>
    </xf>
    <xf numFmtId="0" fontId="0" fillId="0" borderId="9" xfId="0" applyBorder="1" applyAlignment="1">
      <alignment horizontal="center"/>
    </xf>
    <xf numFmtId="0" fontId="2" fillId="0" borderId="10" xfId="0" applyFont="1" applyBorder="1" applyAlignment="1">
      <alignment horizontal="center" textRotation="90"/>
    </xf>
    <xf numFmtId="0" fontId="10" fillId="0" borderId="10" xfId="0" applyFont="1" applyBorder="1" applyAlignment="1">
      <alignment horizontal="center" textRotation="90"/>
    </xf>
    <xf numFmtId="0" fontId="10" fillId="0" borderId="11" xfId="0" applyFont="1" applyBorder="1" applyAlignment="1">
      <alignment horizontal="center" textRotation="90"/>
    </xf>
    <xf numFmtId="164" fontId="11" fillId="0" borderId="11" xfId="0" applyNumberFormat="1" applyFont="1" applyBorder="1" applyAlignment="1">
      <alignment horizontal="left" textRotation="90"/>
    </xf>
    <xf numFmtId="2" fontId="11" fillId="0" borderId="11" xfId="0" applyNumberFormat="1" applyFont="1" applyBorder="1" applyAlignment="1">
      <alignment horizontal="right" textRotation="90"/>
    </xf>
    <xf numFmtId="2" fontId="3" fillId="0" borderId="10" xfId="0" applyNumberFormat="1" applyFont="1" applyBorder="1" applyAlignment="1">
      <alignment horizontal="center" textRotation="90"/>
    </xf>
    <xf numFmtId="0" fontId="3" fillId="0" borderId="10" xfId="0" applyFont="1" applyBorder="1" applyAlignment="1">
      <alignment horizontal="center" textRotation="90"/>
    </xf>
    <xf numFmtId="0" fontId="12" fillId="0" borderId="10" xfId="0" applyFont="1" applyBorder="1" applyAlignment="1">
      <alignment horizontal="center" textRotation="90"/>
    </xf>
    <xf numFmtId="0" fontId="3" fillId="2" borderId="13" xfId="0" applyFont="1" applyFill="1" applyBorder="1" applyAlignment="1">
      <alignment horizontal="center"/>
    </xf>
    <xf numFmtId="0" fontId="7" fillId="0" borderId="5" xfId="0" applyFont="1" applyBorder="1"/>
    <xf numFmtId="0" fontId="7" fillId="0" borderId="6" xfId="0" applyFont="1" applyBorder="1"/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left"/>
    </xf>
    <xf numFmtId="0" fontId="0" fillId="0" borderId="6" xfId="0" applyBorder="1" applyAlignment="1">
      <alignment horizontal="left"/>
    </xf>
    <xf numFmtId="2" fontId="0" fillId="0" borderId="16" xfId="0" applyNumberFormat="1" applyBorder="1" applyAlignment="1">
      <alignment horizontal="center"/>
    </xf>
    <xf numFmtId="0" fontId="7" fillId="0" borderId="17" xfId="0" applyFont="1" applyBorder="1" applyAlignment="1">
      <alignment horizontal="center"/>
    </xf>
    <xf numFmtId="0" fontId="7" fillId="0" borderId="14" xfId="0" applyFont="1" applyBorder="1" applyAlignment="1">
      <alignment horizontal="center"/>
    </xf>
    <xf numFmtId="4" fontId="7" fillId="0" borderId="14" xfId="0" applyNumberFormat="1" applyFont="1" applyBorder="1" applyAlignment="1">
      <alignment horizontal="center"/>
    </xf>
    <xf numFmtId="3" fontId="7" fillId="0" borderId="17" xfId="0" applyNumberFormat="1" applyFont="1" applyBorder="1" applyAlignment="1">
      <alignment horizontal="center"/>
    </xf>
    <xf numFmtId="0" fontId="0" fillId="0" borderId="18" xfId="0" applyBorder="1" applyAlignment="1">
      <alignment horizontal="center"/>
    </xf>
    <xf numFmtId="2" fontId="8" fillId="0" borderId="16" xfId="0" applyNumberFormat="1" applyFont="1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9" xfId="0" applyBorder="1" applyAlignment="1">
      <alignment horizontal="center"/>
    </xf>
    <xf numFmtId="0" fontId="8" fillId="0" borderId="17" xfId="0" applyFont="1" applyBorder="1" applyAlignment="1">
      <alignment horizontal="center"/>
    </xf>
    <xf numFmtId="0" fontId="8" fillId="0" borderId="14" xfId="0" applyFont="1" applyBorder="1" applyAlignment="1">
      <alignment horizontal="center"/>
    </xf>
    <xf numFmtId="0" fontId="0" fillId="5" borderId="14" xfId="0" applyFill="1" applyBorder="1" applyAlignment="1">
      <alignment horizontal="center"/>
    </xf>
    <xf numFmtId="3" fontId="8" fillId="0" borderId="17" xfId="0" applyNumberFormat="1" applyFont="1" applyBorder="1" applyAlignment="1">
      <alignment horizontal="center"/>
    </xf>
    <xf numFmtId="0" fontId="8" fillId="0" borderId="21" xfId="0" applyFont="1" applyBorder="1" applyAlignment="1">
      <alignment horizontal="center"/>
    </xf>
    <xf numFmtId="0" fontId="13" fillId="0" borderId="17" xfId="0" applyFont="1" applyBorder="1" applyAlignment="1">
      <alignment horizontal="center"/>
    </xf>
    <xf numFmtId="0" fontId="13" fillId="0" borderId="14" xfId="0" applyFont="1" applyBorder="1" applyAlignment="1">
      <alignment horizontal="center"/>
    </xf>
    <xf numFmtId="0" fontId="3" fillId="0" borderId="13" xfId="0" applyFont="1" applyBorder="1" applyAlignment="1">
      <alignment horizontal="center"/>
    </xf>
    <xf numFmtId="0" fontId="7" fillId="0" borderId="5" xfId="0" applyFont="1" applyBorder="1" applyAlignment="1">
      <alignment horizontal="left"/>
    </xf>
    <xf numFmtId="0" fontId="7" fillId="0" borderId="6" xfId="0" applyFont="1" applyBorder="1" applyAlignment="1">
      <alignment horizontal="left"/>
    </xf>
    <xf numFmtId="0" fontId="8" fillId="0" borderId="5" xfId="0" applyFont="1" applyBorder="1" applyAlignment="1">
      <alignment horizontal="center"/>
    </xf>
    <xf numFmtId="0" fontId="0" fillId="6" borderId="14" xfId="0" applyFill="1" applyBorder="1" applyAlignment="1">
      <alignment horizontal="center"/>
    </xf>
    <xf numFmtId="0" fontId="0" fillId="3" borderId="7" xfId="0" applyFill="1" applyBorder="1" applyAlignment="1">
      <alignment horizontal="center"/>
    </xf>
    <xf numFmtId="0" fontId="8" fillId="0" borderId="7" xfId="0" applyFont="1" applyBorder="1" applyAlignment="1">
      <alignment horizontal="center"/>
    </xf>
    <xf numFmtId="0" fontId="0" fillId="8" borderId="7" xfId="0" applyFill="1" applyBorder="1" applyAlignment="1">
      <alignment horizontal="center"/>
    </xf>
    <xf numFmtId="0" fontId="14" fillId="0" borderId="0" xfId="0" applyFont="1"/>
    <xf numFmtId="0" fontId="0" fillId="8" borderId="0" xfId="0" applyFill="1"/>
    <xf numFmtId="0" fontId="0" fillId="0" borderId="4" xfId="0" applyBorder="1" applyAlignment="1">
      <alignment horizontal="left" vertical="center"/>
    </xf>
    <xf numFmtId="0" fontId="3" fillId="0" borderId="7" xfId="0" applyFont="1" applyBorder="1" applyAlignment="1">
      <alignment horizontal="center"/>
    </xf>
    <xf numFmtId="0" fontId="8" fillId="0" borderId="4" xfId="0" applyFont="1" applyBorder="1" applyAlignment="1">
      <alignment horizontal="center"/>
    </xf>
    <xf numFmtId="0" fontId="0" fillId="0" borderId="13" xfId="0" applyBorder="1" applyAlignment="1">
      <alignment horizontal="left" vertical="center"/>
    </xf>
    <xf numFmtId="0" fontId="3" fillId="7" borderId="7" xfId="0" applyFont="1" applyFill="1" applyBorder="1" applyAlignment="1">
      <alignment horizontal="center"/>
    </xf>
    <xf numFmtId="0" fontId="6" fillId="0" borderId="13" xfId="0" applyFont="1" applyBorder="1" applyAlignment="1">
      <alignment horizontal="center" vertical="center"/>
    </xf>
    <xf numFmtId="0" fontId="7" fillId="0" borderId="13" xfId="0" applyFont="1" applyBorder="1" applyAlignment="1">
      <alignment horizontal="center"/>
    </xf>
    <xf numFmtId="0" fontId="13" fillId="0" borderId="13" xfId="0" applyFont="1" applyBorder="1" applyAlignment="1">
      <alignment horizontal="center" vertical="center"/>
    </xf>
    <xf numFmtId="0" fontId="0" fillId="0" borderId="1" xfId="0" applyBorder="1"/>
    <xf numFmtId="0" fontId="7" fillId="0" borderId="1" xfId="0" applyFont="1" applyBorder="1" applyAlignment="1">
      <alignment horizontal="center"/>
    </xf>
    <xf numFmtId="0" fontId="7" fillId="0" borderId="1" xfId="0" applyFont="1" applyBorder="1"/>
    <xf numFmtId="0" fontId="8" fillId="0" borderId="1" xfId="0" applyFont="1" applyBorder="1" applyAlignment="1">
      <alignment horizontal="center"/>
    </xf>
    <xf numFmtId="0" fontId="7" fillId="0" borderId="4" xfId="0" applyFont="1" applyBorder="1"/>
    <xf numFmtId="0" fontId="7" fillId="2" borderId="13" xfId="0" applyFont="1" applyFill="1" applyBorder="1" applyAlignment="1">
      <alignment horizontal="center"/>
    </xf>
    <xf numFmtId="0" fontId="0" fillId="0" borderId="23" xfId="0" applyBorder="1" applyAlignment="1">
      <alignment horizontal="left"/>
    </xf>
    <xf numFmtId="0" fontId="8" fillId="0" borderId="18" xfId="0" applyFont="1" applyBorder="1" applyAlignment="1">
      <alignment horizontal="right"/>
    </xf>
    <xf numFmtId="0" fontId="8" fillId="0" borderId="24" xfId="0" applyFont="1" applyBorder="1"/>
    <xf numFmtId="0" fontId="8" fillId="0" borderId="18" xfId="0" applyFont="1" applyBorder="1"/>
    <xf numFmtId="2" fontId="8" fillId="0" borderId="24" xfId="0" applyNumberFormat="1" applyFont="1" applyBorder="1"/>
    <xf numFmtId="0" fontId="7" fillId="0" borderId="18" xfId="0" applyFont="1" applyBorder="1" applyAlignment="1">
      <alignment horizontal="left"/>
    </xf>
    <xf numFmtId="0" fontId="7" fillId="0" borderId="24" xfId="0" applyFont="1" applyBorder="1" applyAlignment="1">
      <alignment horizontal="left"/>
    </xf>
    <xf numFmtId="0" fontId="7" fillId="0" borderId="17" xfId="0" applyFont="1" applyBorder="1" applyAlignment="1">
      <alignment horizontal="left"/>
    </xf>
    <xf numFmtId="0" fontId="7" fillId="0" borderId="14" xfId="0" applyFont="1" applyBorder="1" applyAlignment="1">
      <alignment horizontal="left"/>
    </xf>
    <xf numFmtId="0" fontId="0" fillId="0" borderId="18" xfId="0" applyBorder="1" applyAlignment="1">
      <alignment horizontal="left"/>
    </xf>
    <xf numFmtId="0" fontId="0" fillId="0" borderId="18" xfId="0" applyBorder="1"/>
    <xf numFmtId="0" fontId="0" fillId="0" borderId="15" xfId="0" applyBorder="1"/>
    <xf numFmtId="0" fontId="0" fillId="0" borderId="7" xfId="0" applyBorder="1"/>
    <xf numFmtId="2" fontId="0" fillId="0" borderId="16" xfId="0" applyNumberFormat="1" applyBorder="1" applyAlignment="1">
      <alignment horizontal="right"/>
    </xf>
    <xf numFmtId="0" fontId="8" fillId="0" borderId="17" xfId="0" applyFont="1" applyBorder="1"/>
    <xf numFmtId="0" fontId="8" fillId="0" borderId="25" xfId="0" applyFont="1" applyBorder="1"/>
    <xf numFmtId="0" fontId="13" fillId="0" borderId="0" xfId="0" applyFont="1" applyAlignment="1">
      <alignment horizontal="right"/>
    </xf>
    <xf numFmtId="0" fontId="13" fillId="0" borderId="0" xfId="0" applyFont="1" applyAlignment="1">
      <alignment horizontal="center"/>
    </xf>
    <xf numFmtId="2" fontId="7" fillId="0" borderId="24" xfId="0" applyNumberFormat="1" applyFont="1" applyBorder="1" applyAlignment="1">
      <alignment horizontal="center" vertical="center"/>
    </xf>
    <xf numFmtId="0" fontId="13" fillId="0" borderId="18" xfId="0" applyFont="1" applyBorder="1" applyAlignment="1">
      <alignment horizontal="left" vertical="center"/>
    </xf>
    <xf numFmtId="0" fontId="13" fillId="0" borderId="24" xfId="0" applyFont="1" applyBorder="1" applyAlignment="1">
      <alignment horizontal="center" vertical="center"/>
    </xf>
    <xf numFmtId="0" fontId="0" fillId="0" borderId="24" xfId="0" applyBorder="1" applyAlignment="1">
      <alignment horizontal="left"/>
    </xf>
    <xf numFmtId="0" fontId="0" fillId="0" borderId="17" xfId="0" applyBorder="1" applyAlignment="1">
      <alignment horizontal="left"/>
    </xf>
    <xf numFmtId="0" fontId="0" fillId="0" borderId="14" xfId="0" applyBorder="1" applyAlignment="1">
      <alignment horizontal="left"/>
    </xf>
    <xf numFmtId="0" fontId="7" fillId="0" borderId="18" xfId="0" applyFont="1" applyBorder="1" applyAlignment="1">
      <alignment horizontal="right"/>
    </xf>
    <xf numFmtId="0" fontId="7" fillId="0" borderId="24" xfId="0" applyFont="1" applyBorder="1"/>
    <xf numFmtId="0" fontId="7" fillId="0" borderId="18" xfId="0" applyFont="1" applyBorder="1"/>
    <xf numFmtId="164" fontId="7" fillId="0" borderId="24" xfId="0" applyNumberFormat="1" applyFont="1" applyBorder="1"/>
    <xf numFmtId="0" fontId="7" fillId="0" borderId="15" xfId="0" applyFont="1" applyBorder="1"/>
    <xf numFmtId="0" fontId="7" fillId="0" borderId="26" xfId="0" applyFont="1" applyBorder="1"/>
    <xf numFmtId="0" fontId="7" fillId="0" borderId="21" xfId="0" applyFont="1" applyBorder="1"/>
    <xf numFmtId="0" fontId="0" fillId="0" borderId="27" xfId="0" applyBorder="1" applyAlignment="1">
      <alignment horizontal="left"/>
    </xf>
    <xf numFmtId="0" fontId="8" fillId="0" borderId="21" xfId="0" applyFont="1" applyBorder="1" applyAlignment="1">
      <alignment horizontal="left"/>
    </xf>
    <xf numFmtId="0" fontId="8" fillId="0" borderId="28" xfId="0" applyFont="1" applyBorder="1" applyAlignment="1">
      <alignment horizontal="center"/>
    </xf>
    <xf numFmtId="0" fontId="7" fillId="0" borderId="15" xfId="0" applyFont="1" applyBorder="1" applyAlignment="1">
      <alignment horizontal="right"/>
    </xf>
    <xf numFmtId="0" fontId="7" fillId="0" borderId="28" xfId="0" applyFont="1" applyBorder="1" applyAlignment="1">
      <alignment horizontal="center"/>
    </xf>
    <xf numFmtId="0" fontId="7" fillId="0" borderId="15" xfId="0" applyFont="1" applyBorder="1" applyAlignment="1">
      <alignment horizontal="left" vertical="center"/>
    </xf>
    <xf numFmtId="0" fontId="7" fillId="0" borderId="28" xfId="0" applyFont="1" applyBorder="1" applyAlignment="1">
      <alignment horizontal="center" vertical="center"/>
    </xf>
    <xf numFmtId="0" fontId="7" fillId="0" borderId="29" xfId="0" applyFont="1" applyBorder="1" applyAlignment="1">
      <alignment horizontal="left"/>
    </xf>
    <xf numFmtId="0" fontId="7" fillId="0" borderId="30" xfId="0" applyFont="1" applyBorder="1" applyAlignment="1">
      <alignment horizontal="left"/>
    </xf>
    <xf numFmtId="0" fontId="7" fillId="0" borderId="20" xfId="0" applyFont="1" applyBorder="1" applyAlignment="1">
      <alignment horizontal="left"/>
    </xf>
    <xf numFmtId="0" fontId="7" fillId="0" borderId="21" xfId="0" applyFont="1" applyBorder="1" applyAlignment="1">
      <alignment horizontal="left"/>
    </xf>
    <xf numFmtId="0" fontId="0" fillId="0" borderId="7" xfId="0" applyBorder="1" applyAlignment="1">
      <alignment horizontal="left"/>
    </xf>
    <xf numFmtId="0" fontId="7" fillId="0" borderId="14" xfId="0" applyFont="1" applyBorder="1" applyAlignment="1">
      <alignment horizontal="right"/>
    </xf>
    <xf numFmtId="0" fontId="7" fillId="0" borderId="24" xfId="0" applyFont="1" applyBorder="1" applyAlignment="1">
      <alignment horizontal="center" vertical="center"/>
    </xf>
    <xf numFmtId="2" fontId="7" fillId="0" borderId="14" xfId="0" applyNumberFormat="1" applyFont="1" applyBorder="1" applyAlignment="1">
      <alignment horizontal="center" vertical="center"/>
    </xf>
    <xf numFmtId="0" fontId="7" fillId="0" borderId="18" xfId="0" applyFont="1" applyBorder="1" applyAlignment="1">
      <alignment horizontal="left" vertical="center"/>
    </xf>
    <xf numFmtId="0" fontId="7" fillId="0" borderId="17" xfId="0" applyFont="1" applyBorder="1"/>
    <xf numFmtId="0" fontId="7" fillId="0" borderId="25" xfId="0" applyFont="1" applyBorder="1"/>
    <xf numFmtId="4" fontId="0" fillId="0" borderId="6" xfId="0" applyNumberFormat="1" applyBorder="1" applyAlignment="1">
      <alignment horizontal="left"/>
    </xf>
    <xf numFmtId="0" fontId="3" fillId="0" borderId="2" xfId="0" applyFont="1" applyBorder="1" applyAlignment="1">
      <alignment horizontal="right" textRotation="90"/>
    </xf>
    <xf numFmtId="0" fontId="0" fillId="0" borderId="13" xfId="0" applyBorder="1" applyAlignment="1">
      <alignment horizontal="center" vertical="center"/>
    </xf>
    <xf numFmtId="0" fontId="15" fillId="7" borderId="7" xfId="0" applyFont="1" applyFill="1" applyBorder="1" applyAlignment="1">
      <alignment horizontal="center"/>
    </xf>
    <xf numFmtId="0" fontId="0" fillId="0" borderId="26" xfId="0" applyBorder="1" applyAlignment="1">
      <alignment horizontal="center"/>
    </xf>
    <xf numFmtId="0" fontId="7" fillId="0" borderId="6" xfId="0" applyFont="1" applyBorder="1" applyAlignment="1">
      <alignment horizontal="center" vertical="center"/>
    </xf>
    <xf numFmtId="0" fontId="0" fillId="0" borderId="5" xfId="0" applyBorder="1" applyAlignment="1">
      <alignment horizontal="left"/>
    </xf>
    <xf numFmtId="0" fontId="15" fillId="0" borderId="7" xfId="0" applyFont="1" applyBorder="1" applyAlignment="1">
      <alignment horizontal="center"/>
    </xf>
    <xf numFmtId="0" fontId="0" fillId="0" borderId="1" xfId="0" applyBorder="1" applyAlignment="1">
      <alignment horizontal="left"/>
    </xf>
    <xf numFmtId="0" fontId="0" fillId="0" borderId="1" xfId="0" applyBorder="1" applyAlignment="1">
      <alignment horizontal="center"/>
    </xf>
    <xf numFmtId="0" fontId="0" fillId="8" borderId="26" xfId="0" applyFill="1" applyBorder="1" applyAlignment="1">
      <alignment horizontal="center"/>
    </xf>
    <xf numFmtId="0" fontId="7" fillId="0" borderId="4" xfId="0" applyFont="1" applyBorder="1" applyAlignment="1">
      <alignment horizontal="left" vertical="center"/>
    </xf>
    <xf numFmtId="0" fontId="7" fillId="0" borderId="4" xfId="0" applyFont="1" applyBorder="1" applyAlignment="1">
      <alignment horizontal="center" vertical="center"/>
    </xf>
    <xf numFmtId="0" fontId="3" fillId="0" borderId="6" xfId="0" applyFont="1" applyBorder="1" applyAlignment="1">
      <alignment horizontal="center"/>
    </xf>
    <xf numFmtId="0" fontId="8" fillId="9" borderId="6" xfId="0" applyFont="1" applyFill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0" fillId="9" borderId="6" xfId="0" applyFill="1" applyBorder="1" applyAlignment="1">
      <alignment horizontal="center"/>
    </xf>
    <xf numFmtId="0" fontId="5" fillId="10" borderId="7" xfId="0" applyFont="1" applyFill="1" applyBorder="1" applyAlignment="1">
      <alignment horizontal="center"/>
    </xf>
    <xf numFmtId="2" fontId="8" fillId="0" borderId="14" xfId="0" applyNumberFormat="1" applyFont="1" applyBorder="1" applyAlignment="1">
      <alignment horizontal="center"/>
    </xf>
    <xf numFmtId="4" fontId="7" fillId="0" borderId="16" xfId="0" applyNumberFormat="1" applyFont="1" applyBorder="1" applyAlignment="1">
      <alignment horizontal="center"/>
    </xf>
    <xf numFmtId="0" fontId="7" fillId="0" borderId="20" xfId="0" applyFont="1" applyBorder="1" applyAlignment="1">
      <alignment horizontal="center"/>
    </xf>
    <xf numFmtId="0" fontId="7" fillId="0" borderId="21" xfId="0" applyFont="1" applyBorder="1" applyAlignment="1">
      <alignment horizontal="center"/>
    </xf>
    <xf numFmtId="4" fontId="0" fillId="0" borderId="14" xfId="0" applyNumberFormat="1" applyBorder="1" applyAlignment="1">
      <alignment horizontal="center"/>
    </xf>
    <xf numFmtId="4" fontId="7" fillId="0" borderId="6" xfId="0" applyNumberFormat="1" applyFont="1" applyBorder="1" applyAlignment="1">
      <alignment horizontal="center"/>
    </xf>
    <xf numFmtId="0" fontId="0" fillId="10" borderId="14" xfId="0" applyFill="1" applyBorder="1" applyAlignment="1">
      <alignment horizontal="center"/>
    </xf>
    <xf numFmtId="0" fontId="0" fillId="9" borderId="5" xfId="0" applyFill="1" applyBorder="1"/>
    <xf numFmtId="0" fontId="0" fillId="9" borderId="6" xfId="0" applyFill="1" applyBorder="1"/>
    <xf numFmtId="0" fontId="7" fillId="9" borderId="6" xfId="0" applyFont="1" applyFill="1" applyBorder="1"/>
    <xf numFmtId="0" fontId="7" fillId="9" borderId="5" xfId="0" applyFont="1" applyFill="1" applyBorder="1"/>
    <xf numFmtId="0" fontId="7" fillId="9" borderId="5" xfId="0" applyFont="1" applyFill="1" applyBorder="1" applyAlignment="1">
      <alignment horizontal="left"/>
    </xf>
    <xf numFmtId="0" fontId="7" fillId="9" borderId="6" xfId="0" applyFont="1" applyFill="1" applyBorder="1" applyAlignment="1">
      <alignment horizontal="left"/>
    </xf>
    <xf numFmtId="0" fontId="0" fillId="9" borderId="5" xfId="0" applyFill="1" applyBorder="1" applyAlignment="1">
      <alignment horizontal="center"/>
    </xf>
    <xf numFmtId="0" fontId="7" fillId="9" borderId="5" xfId="0" applyFont="1" applyFill="1" applyBorder="1" applyAlignment="1">
      <alignment horizontal="center"/>
    </xf>
    <xf numFmtId="0" fontId="7" fillId="9" borderId="6" xfId="0" applyFont="1" applyFill="1" applyBorder="1" applyAlignment="1">
      <alignment horizontal="center"/>
    </xf>
    <xf numFmtId="0" fontId="8" fillId="11" borderId="6" xfId="0" applyFont="1" applyFill="1" applyBorder="1" applyAlignment="1">
      <alignment horizontal="center"/>
    </xf>
    <xf numFmtId="0" fontId="0" fillId="11" borderId="5" xfId="0" applyFill="1" applyBorder="1" applyAlignment="1">
      <alignment horizontal="center" vertical="center"/>
    </xf>
    <xf numFmtId="0" fontId="0" fillId="11" borderId="6" xfId="0" applyFill="1" applyBorder="1" applyAlignment="1">
      <alignment horizontal="center" vertical="center"/>
    </xf>
    <xf numFmtId="0" fontId="7" fillId="11" borderId="5" xfId="0" applyFont="1" applyFill="1" applyBorder="1" applyAlignment="1">
      <alignment horizontal="center"/>
    </xf>
    <xf numFmtId="0" fontId="7" fillId="11" borderId="6" xfId="0" applyFont="1" applyFill="1" applyBorder="1" applyAlignment="1">
      <alignment horizontal="center"/>
    </xf>
    <xf numFmtId="0" fontId="0" fillId="11" borderId="5" xfId="0" applyFill="1" applyBorder="1" applyAlignment="1">
      <alignment horizontal="center"/>
    </xf>
    <xf numFmtId="0" fontId="0" fillId="11" borderId="6" xfId="0" applyFill="1" applyBorder="1" applyAlignment="1">
      <alignment horizontal="center"/>
    </xf>
    <xf numFmtId="0" fontId="0" fillId="9" borderId="5" xfId="0" applyFill="1" applyBorder="1" applyAlignment="1">
      <alignment horizontal="center" vertical="center"/>
    </xf>
    <xf numFmtId="0" fontId="0" fillId="9" borderId="6" xfId="0" applyFill="1" applyBorder="1" applyAlignment="1">
      <alignment horizontal="center" vertical="center"/>
    </xf>
    <xf numFmtId="0" fontId="0" fillId="11" borderId="22" xfId="0" applyFill="1" applyBorder="1" applyAlignment="1">
      <alignment horizontal="center"/>
    </xf>
    <xf numFmtId="0" fontId="0" fillId="11" borderId="7" xfId="0" applyFill="1" applyBorder="1" applyAlignment="1">
      <alignment horizontal="center"/>
    </xf>
    <xf numFmtId="0" fontId="7" fillId="12" borderId="5" xfId="0" applyFont="1" applyFill="1" applyBorder="1" applyAlignment="1">
      <alignment horizontal="center"/>
    </xf>
    <xf numFmtId="0" fontId="7" fillId="12" borderId="6" xfId="0" applyFont="1" applyFill="1" applyBorder="1" applyAlignment="1">
      <alignment horizontal="center"/>
    </xf>
    <xf numFmtId="0" fontId="7" fillId="13" borderId="5" xfId="0" applyFont="1" applyFill="1" applyBorder="1" applyAlignment="1">
      <alignment horizontal="center"/>
    </xf>
    <xf numFmtId="0" fontId="7" fillId="13" borderId="6" xfId="0" applyFont="1" applyFill="1" applyBorder="1" applyAlignment="1">
      <alignment horizontal="center"/>
    </xf>
    <xf numFmtId="0" fontId="7" fillId="13" borderId="5" xfId="0" applyFont="1" applyFill="1" applyBorder="1"/>
    <xf numFmtId="0" fontId="7" fillId="13" borderId="6" xfId="0" applyFont="1" applyFill="1" applyBorder="1"/>
    <xf numFmtId="0" fontId="1" fillId="0" borderId="1" xfId="0" applyFont="1" applyBorder="1" applyAlignment="1">
      <alignment horizontal="center"/>
    </xf>
    <xf numFmtId="0" fontId="3" fillId="0" borderId="10" xfId="0" applyFont="1" applyBorder="1" applyAlignment="1">
      <alignment horizontal="center" textRotation="90" wrapText="1"/>
    </xf>
    <xf numFmtId="0" fontId="3" fillId="0" borderId="12" xfId="0" applyFont="1" applyBorder="1" applyAlignment="1">
      <alignment horizontal="center" textRotation="90"/>
    </xf>
    <xf numFmtId="0" fontId="1" fillId="0" borderId="4" xfId="0" applyFont="1" applyBorder="1" applyAlignment="1">
      <alignment horizontal="center"/>
    </xf>
    <xf numFmtId="0" fontId="3" fillId="0" borderId="2" xfId="0" applyFont="1" applyBorder="1" applyAlignment="1">
      <alignment horizontal="center" textRotation="90" wrapText="1"/>
    </xf>
  </cellXfs>
  <cellStyles count="1">
    <cellStyle name="Normale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C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6D6D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A6A6"/>
      <rgbColor rgb="FFEC9BA4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00A933"/>
      <rgbColor rgb="FF003300"/>
      <rgbColor rgb="FF333300"/>
      <rgbColor rgb="FFC9211E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/>
        <a:ea typeface="DejaVu Sans"/>
        <a:cs typeface="DejaVu Sans"/>
      </a:majorFont>
      <a:minorFont>
        <a:latin typeface="Arial"/>
        <a:ea typeface="DejaVu Sans"/>
        <a:cs typeface="DejaVu Sans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S37"/>
  <sheetViews>
    <sheetView tabSelected="1" zoomScaleNormal="100" workbookViewId="0">
      <pane xSplit="6" ySplit="2" topLeftCell="I3" activePane="bottomRight" state="frozen"/>
      <selection pane="topRight" activeCell="G1" sqref="G1"/>
      <selection pane="bottomLeft" activeCell="A24" sqref="A24"/>
      <selection pane="bottomRight" activeCell="D9" sqref="D9"/>
    </sheetView>
  </sheetViews>
  <sheetFormatPr defaultColWidth="8.77734375" defaultRowHeight="14.25" customHeight="1" x14ac:dyDescent="0.3"/>
  <cols>
    <col min="1" max="1" width="3" customWidth="1"/>
    <col min="2" max="2" width="12" customWidth="1"/>
    <col min="3" max="3" width="13.44140625" customWidth="1"/>
    <col min="4" max="4" width="21.88671875" customWidth="1"/>
    <col min="5" max="5" width="5.88671875" customWidth="1"/>
    <col min="6" max="6" width="8.44140625" customWidth="1"/>
    <col min="7" max="10" width="5" customWidth="1"/>
    <col min="11" max="19" width="6.88671875" customWidth="1"/>
  </cols>
  <sheetData>
    <row r="1" spans="1:19" ht="21" x14ac:dyDescent="0.4">
      <c r="A1" s="194" t="s">
        <v>0</v>
      </c>
      <c r="B1" s="194"/>
      <c r="C1" s="194"/>
      <c r="D1" s="194"/>
      <c r="E1" s="3"/>
      <c r="F1" s="4"/>
      <c r="G1" s="4"/>
      <c r="H1" s="4"/>
      <c r="I1" s="4"/>
      <c r="J1" s="4"/>
      <c r="K1" s="4"/>
      <c r="L1" s="4"/>
      <c r="M1" s="4"/>
      <c r="N1" s="4"/>
      <c r="O1" s="4"/>
    </row>
    <row r="2" spans="1:19" ht="253.5" customHeight="1" x14ac:dyDescent="0.3">
      <c r="A2" s="5"/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2" t="s">
        <v>6</v>
      </c>
      <c r="H2" s="2" t="s">
        <v>7</v>
      </c>
      <c r="I2" s="7" t="s">
        <v>8</v>
      </c>
      <c r="J2" s="8" t="s">
        <v>9</v>
      </c>
      <c r="K2" s="9" t="s">
        <v>10</v>
      </c>
      <c r="L2" s="9" t="s">
        <v>11</v>
      </c>
      <c r="M2" s="9" t="s">
        <v>12</v>
      </c>
      <c r="N2" s="9"/>
      <c r="O2" s="9"/>
      <c r="P2" s="8"/>
      <c r="Q2" s="8"/>
      <c r="R2" s="10"/>
      <c r="S2" s="10"/>
    </row>
    <row r="3" spans="1:19" ht="14.4" x14ac:dyDescent="0.3">
      <c r="A3" s="11">
        <f t="shared" ref="A3:A32" si="0">A2+1</f>
        <v>1</v>
      </c>
      <c r="B3" s="174" t="s">
        <v>13</v>
      </c>
      <c r="C3" s="159" t="s">
        <v>14</v>
      </c>
      <c r="D3" s="159" t="s">
        <v>15</v>
      </c>
      <c r="E3" s="13">
        <f t="shared" ref="E3:E32" si="1">COUNT(G3:S3)</f>
        <v>5</v>
      </c>
      <c r="F3" s="14">
        <f>IF(E3&gt;=3, SUM(LARGE(G3:S3, {1,2,3})), IF(E3&gt;=2, SUM(LARGE(G3:S3, {1,2})), SUM(G3:S3)))</f>
        <v>10675</v>
      </c>
      <c r="G3" s="158">
        <v>3510</v>
      </c>
      <c r="H3" s="16">
        <v>3259</v>
      </c>
      <c r="I3" s="16"/>
      <c r="J3" s="16">
        <v>3435</v>
      </c>
      <c r="K3" s="16"/>
      <c r="L3" s="157">
        <v>3670</v>
      </c>
      <c r="M3" s="17">
        <v>3495</v>
      </c>
      <c r="N3" s="17"/>
      <c r="O3" s="17"/>
      <c r="P3" s="18"/>
      <c r="Q3" s="18"/>
      <c r="R3" s="18"/>
      <c r="S3" s="19"/>
    </row>
    <row r="4" spans="1:19" ht="14.4" x14ac:dyDescent="0.3">
      <c r="A4" s="11">
        <f t="shared" si="0"/>
        <v>2</v>
      </c>
      <c r="B4" s="175" t="s">
        <v>16</v>
      </c>
      <c r="C4" s="176" t="s">
        <v>17</v>
      </c>
      <c r="D4" s="176" t="s">
        <v>15</v>
      </c>
      <c r="E4" s="13">
        <f t="shared" si="1"/>
        <v>5</v>
      </c>
      <c r="F4" s="14">
        <f>IF(E4&gt;=3, SUM(LARGE(G4:S4, {1,2,3})), IF(E4&gt;=2, SUM(LARGE(G4:S4, {1,2})), SUM(G4:S4)))</f>
        <v>10215</v>
      </c>
      <c r="G4" s="16">
        <v>3235</v>
      </c>
      <c r="H4" s="21">
        <v>3575</v>
      </c>
      <c r="I4" s="22"/>
      <c r="J4" s="17">
        <v>3110</v>
      </c>
      <c r="K4" s="17"/>
      <c r="L4" s="17">
        <v>3120</v>
      </c>
      <c r="M4" s="17">
        <v>3405</v>
      </c>
      <c r="N4" s="17"/>
      <c r="O4" s="17"/>
      <c r="P4" s="18"/>
      <c r="Q4" s="18"/>
      <c r="R4" s="18"/>
      <c r="S4" s="19"/>
    </row>
    <row r="5" spans="1:19" ht="14.4" x14ac:dyDescent="0.3">
      <c r="A5" s="11">
        <f t="shared" si="0"/>
        <v>3</v>
      </c>
      <c r="B5" s="178" t="s">
        <v>18</v>
      </c>
      <c r="C5" s="179" t="s">
        <v>19</v>
      </c>
      <c r="D5" s="179" t="s">
        <v>15</v>
      </c>
      <c r="E5" s="13">
        <f t="shared" si="1"/>
        <v>3</v>
      </c>
      <c r="F5" s="14">
        <f>IF(E5&gt;=3, SUM(LARGE(G5:S5, {1,2,3})), IF(E5&gt;=2, SUM(LARGE(G5:S5, {1,2})), SUM(G5:S5)))</f>
        <v>9180</v>
      </c>
      <c r="G5" s="24">
        <v>3100</v>
      </c>
      <c r="H5" s="17">
        <v>3065</v>
      </c>
      <c r="I5" s="17"/>
      <c r="J5" s="17">
        <v>3015</v>
      </c>
      <c r="K5" s="17"/>
      <c r="L5" s="17"/>
      <c r="M5" s="17"/>
      <c r="N5" s="17"/>
      <c r="O5" s="17"/>
      <c r="P5" s="18"/>
      <c r="Q5" s="18"/>
      <c r="R5" s="18"/>
      <c r="S5" s="19"/>
    </row>
    <row r="6" spans="1:19" ht="14.4" x14ac:dyDescent="0.3">
      <c r="A6" s="11">
        <f t="shared" si="0"/>
        <v>4</v>
      </c>
      <c r="B6" s="175" t="s">
        <v>20</v>
      </c>
      <c r="C6" s="176" t="s">
        <v>21</v>
      </c>
      <c r="D6" s="176" t="s">
        <v>22</v>
      </c>
      <c r="E6" s="13">
        <f t="shared" si="1"/>
        <v>4</v>
      </c>
      <c r="F6" s="14">
        <f>IF(E6&gt;=3, SUM(LARGE(G6:S6, {1,2,3})), IF(E6&gt;=2, SUM(LARGE(G6:S6, {1,2})), SUM(G6:S6)))</f>
        <v>10170</v>
      </c>
      <c r="G6" s="16">
        <v>3035</v>
      </c>
      <c r="H6" s="25">
        <v>3235</v>
      </c>
      <c r="I6" s="16"/>
      <c r="J6" s="17"/>
      <c r="K6" s="17"/>
      <c r="L6" s="17">
        <v>3245</v>
      </c>
      <c r="M6" s="157">
        <v>3690</v>
      </c>
      <c r="N6" s="17"/>
      <c r="O6" s="17"/>
      <c r="P6" s="18"/>
      <c r="Q6" s="18"/>
      <c r="R6" s="18"/>
      <c r="S6" s="19"/>
    </row>
    <row r="7" spans="1:19" ht="14.4" x14ac:dyDescent="0.3">
      <c r="A7" s="11">
        <f t="shared" si="0"/>
        <v>5</v>
      </c>
      <c r="B7" s="175" t="s">
        <v>23</v>
      </c>
      <c r="C7" s="176" t="s">
        <v>24</v>
      </c>
      <c r="D7" s="176" t="s">
        <v>25</v>
      </c>
      <c r="E7" s="13">
        <f t="shared" si="1"/>
        <v>2</v>
      </c>
      <c r="F7" s="14">
        <f>IF(E7&gt;=3, SUM(LARGE(G7:S7, {1,2,3})), IF(E7&gt;=2, SUM(LARGE(G7:S7, {1,2})), SUM(G7:S7)))</f>
        <v>6030</v>
      </c>
      <c r="G7" s="16">
        <v>2700</v>
      </c>
      <c r="H7" s="21">
        <v>3330</v>
      </c>
      <c r="I7" s="17"/>
      <c r="J7" s="17"/>
      <c r="K7" s="16"/>
      <c r="L7" s="17"/>
      <c r="M7" s="17"/>
      <c r="N7" s="17"/>
      <c r="O7" s="17"/>
      <c r="P7" s="18"/>
      <c r="Q7" s="18"/>
      <c r="R7" s="18"/>
      <c r="S7" s="19"/>
    </row>
    <row r="8" spans="1:19" ht="14.4" x14ac:dyDescent="0.3">
      <c r="A8" s="11">
        <f t="shared" si="0"/>
        <v>6</v>
      </c>
      <c r="B8" s="175" t="s">
        <v>26</v>
      </c>
      <c r="C8" s="176" t="s">
        <v>27</v>
      </c>
      <c r="D8" s="176" t="s">
        <v>28</v>
      </c>
      <c r="E8" s="13">
        <f t="shared" si="1"/>
        <v>2</v>
      </c>
      <c r="F8" s="14">
        <f>IF(E8&gt;=3, SUM(LARGE(G8:S8, {1,2,3})), IF(E8&gt;=2, SUM(LARGE(G8:S8, {1,2})), SUM(G8:S8)))</f>
        <v>6005</v>
      </c>
      <c r="G8" s="16">
        <v>2680</v>
      </c>
      <c r="H8" s="21">
        <v>3325</v>
      </c>
      <c r="I8" s="16"/>
      <c r="J8" s="17"/>
      <c r="K8" s="17"/>
      <c r="L8" s="17"/>
      <c r="M8" s="17"/>
      <c r="N8" s="17"/>
      <c r="O8" s="17"/>
      <c r="P8" s="18"/>
      <c r="Q8" s="18"/>
      <c r="R8" s="18"/>
      <c r="S8" s="19"/>
    </row>
    <row r="9" spans="1:19" ht="14.4" x14ac:dyDescent="0.3">
      <c r="A9" s="11">
        <f t="shared" si="0"/>
        <v>7</v>
      </c>
      <c r="B9" s="175" t="s">
        <v>29</v>
      </c>
      <c r="C9" s="176" t="s">
        <v>30</v>
      </c>
      <c r="D9" s="176" t="s">
        <v>31</v>
      </c>
      <c r="E9" s="13">
        <f t="shared" si="1"/>
        <v>2</v>
      </c>
      <c r="F9" s="14">
        <f>IF(E9&gt;=3, SUM(LARGE(G9:S9, {1,2,3})), IF(E9&gt;=2, SUM(LARGE(G9:S9, {1,2})), SUM(G9:S9)))</f>
        <v>6750</v>
      </c>
      <c r="G9" s="16"/>
      <c r="H9" s="17"/>
      <c r="I9" s="26">
        <v>3390</v>
      </c>
      <c r="J9" s="16"/>
      <c r="K9" s="16">
        <v>3360</v>
      </c>
      <c r="L9" s="17"/>
      <c r="M9" s="17"/>
      <c r="N9" s="17"/>
      <c r="O9" s="17"/>
      <c r="P9" s="18"/>
      <c r="Q9" s="18"/>
      <c r="R9" s="18"/>
      <c r="S9" s="19"/>
    </row>
    <row r="10" spans="1:19" ht="14.4" x14ac:dyDescent="0.3">
      <c r="A10" s="11">
        <f t="shared" si="0"/>
        <v>8</v>
      </c>
      <c r="B10" s="180" t="s">
        <v>32</v>
      </c>
      <c r="C10" s="181" t="s">
        <v>33</v>
      </c>
      <c r="D10" s="181" t="s">
        <v>31</v>
      </c>
      <c r="E10" s="13">
        <f t="shared" si="1"/>
        <v>2</v>
      </c>
      <c r="F10" s="14">
        <f>IF(E10&gt;=3, SUM(LARGE(G10:S10, {1,2,3})), IF(E10&gt;=2, SUM(LARGE(G10:S10, {1,2})), SUM(G10:S10)))</f>
        <v>6240</v>
      </c>
      <c r="G10" s="16"/>
      <c r="H10" s="17"/>
      <c r="I10" s="25">
        <v>3260</v>
      </c>
      <c r="J10" s="17"/>
      <c r="K10" s="17">
        <v>2980</v>
      </c>
      <c r="L10" s="17"/>
      <c r="M10" s="17"/>
      <c r="N10" s="17"/>
      <c r="O10" s="17"/>
      <c r="P10" s="18"/>
      <c r="Q10" s="18"/>
      <c r="R10" s="18"/>
      <c r="S10" s="19"/>
    </row>
    <row r="11" spans="1:19" ht="14.4" x14ac:dyDescent="0.3">
      <c r="A11" s="11">
        <f t="shared" si="0"/>
        <v>9</v>
      </c>
      <c r="B11" s="174" t="s">
        <v>34</v>
      </c>
      <c r="C11" s="159" t="s">
        <v>35</v>
      </c>
      <c r="D11" s="159" t="s">
        <v>36</v>
      </c>
      <c r="E11" s="13">
        <f t="shared" si="1"/>
        <v>2</v>
      </c>
      <c r="F11" s="14">
        <f>IF(E11&gt;=3, SUM(LARGE(G11:S11, {1,2,3})), IF(E11&gt;=2, SUM(LARGE(G11:S11, {1,2})), SUM(G11:S11)))</f>
        <v>6645</v>
      </c>
      <c r="G11" s="17"/>
      <c r="H11" s="17"/>
      <c r="I11" s="17">
        <v>2985</v>
      </c>
      <c r="J11" s="16"/>
      <c r="K11" s="21">
        <v>3660</v>
      </c>
      <c r="L11" s="17"/>
      <c r="M11" s="17"/>
      <c r="N11" s="17"/>
      <c r="O11" s="17"/>
      <c r="P11" s="18"/>
      <c r="Q11" s="18"/>
      <c r="R11" s="18"/>
      <c r="S11" s="19"/>
    </row>
    <row r="12" spans="1:19" ht="14.4" x14ac:dyDescent="0.3">
      <c r="A12" s="11">
        <f t="shared" si="0"/>
        <v>10</v>
      </c>
      <c r="B12" s="180" t="s">
        <v>37</v>
      </c>
      <c r="C12" s="181" t="s">
        <v>38</v>
      </c>
      <c r="D12" s="181" t="s">
        <v>31</v>
      </c>
      <c r="E12" s="13">
        <f t="shared" si="1"/>
        <v>2</v>
      </c>
      <c r="F12" s="14">
        <f>IF(E12&gt;=3, SUM(LARGE(G12:S12, {1,2,3})), IF(E12&gt;=2, SUM(LARGE(G12:S12, {1,2})), SUM(G12:S12)))</f>
        <v>5015</v>
      </c>
      <c r="G12" s="17"/>
      <c r="H12" s="17"/>
      <c r="I12" s="27">
        <v>2685</v>
      </c>
      <c r="J12" s="16"/>
      <c r="K12" s="17">
        <v>2330</v>
      </c>
      <c r="L12" s="17"/>
      <c r="M12" s="17"/>
      <c r="N12" s="17"/>
      <c r="O12" s="17"/>
      <c r="P12" s="18"/>
      <c r="Q12" s="18"/>
      <c r="R12" s="18"/>
      <c r="S12" s="19"/>
    </row>
    <row r="13" spans="1:19" ht="14.4" x14ac:dyDescent="0.3">
      <c r="A13" s="11">
        <f t="shared" si="0"/>
        <v>11</v>
      </c>
      <c r="B13" s="182" t="s">
        <v>39</v>
      </c>
      <c r="C13" s="183" t="s">
        <v>35</v>
      </c>
      <c r="D13" s="183" t="s">
        <v>40</v>
      </c>
      <c r="E13" s="13">
        <f t="shared" si="1"/>
        <v>2</v>
      </c>
      <c r="F13" s="14">
        <f>IF(E13&gt;=3, SUM(LARGE(G13:S13, {1,2,3})), IF(E13&gt;=2, SUM(LARGE(G13:S13, {1,2})), SUM(G13:S13)))</f>
        <v>5810</v>
      </c>
      <c r="G13" s="17"/>
      <c r="H13" s="17"/>
      <c r="I13" s="16">
        <v>2625</v>
      </c>
      <c r="J13" s="16"/>
      <c r="K13" s="27">
        <v>3185</v>
      </c>
      <c r="L13" s="17"/>
      <c r="M13" s="17"/>
      <c r="N13" s="17"/>
      <c r="O13" s="17"/>
      <c r="P13" s="18"/>
      <c r="Q13" s="18"/>
      <c r="R13" s="18"/>
      <c r="S13" s="19"/>
    </row>
    <row r="14" spans="1:19" ht="14.4" x14ac:dyDescent="0.3">
      <c r="A14" s="11">
        <f t="shared" si="0"/>
        <v>12</v>
      </c>
      <c r="B14" s="180" t="s">
        <v>41</v>
      </c>
      <c r="C14" s="181" t="s">
        <v>42</v>
      </c>
      <c r="D14" s="181" t="s">
        <v>43</v>
      </c>
      <c r="E14" s="13">
        <f t="shared" si="1"/>
        <v>2</v>
      </c>
      <c r="F14" s="14">
        <f>IF(E14&gt;=3, SUM(LARGE(G14:S14, {1,2,3})), IF(E14&gt;=2, SUM(LARGE(G14:S14, {1,2})), SUM(G14:S14)))</f>
        <v>2960</v>
      </c>
      <c r="G14" s="16"/>
      <c r="H14" s="17"/>
      <c r="I14" s="27">
        <v>2560</v>
      </c>
      <c r="J14" s="17"/>
      <c r="K14" s="16">
        <v>400</v>
      </c>
      <c r="L14" s="17"/>
      <c r="M14" s="17"/>
      <c r="N14" s="17"/>
      <c r="O14" s="17"/>
      <c r="P14" s="18"/>
      <c r="Q14" s="18"/>
      <c r="R14" s="18"/>
      <c r="S14" s="19"/>
    </row>
    <row r="15" spans="1:19" ht="14.4" x14ac:dyDescent="0.3">
      <c r="A15" s="11">
        <f t="shared" si="0"/>
        <v>13</v>
      </c>
      <c r="B15" s="180" t="s">
        <v>44</v>
      </c>
      <c r="C15" s="181" t="s">
        <v>45</v>
      </c>
      <c r="D15" s="181" t="s">
        <v>40</v>
      </c>
      <c r="E15" s="13">
        <f t="shared" si="1"/>
        <v>2</v>
      </c>
      <c r="F15" s="14">
        <f>IF(E15&gt;=3, SUM(LARGE(G15:S15, {1,2,3})), IF(E15&gt;=2, SUM(LARGE(G15:S15, {1,2})), SUM(G15:S15)))</f>
        <v>5295</v>
      </c>
      <c r="G15" s="16"/>
      <c r="H15" s="17"/>
      <c r="I15" s="17">
        <v>2295</v>
      </c>
      <c r="J15" s="17"/>
      <c r="K15" s="25">
        <v>3000</v>
      </c>
      <c r="L15" s="17"/>
      <c r="M15" s="17"/>
      <c r="N15" s="17"/>
      <c r="O15" s="17"/>
      <c r="P15" s="18"/>
      <c r="Q15" s="18"/>
      <c r="R15" s="18"/>
      <c r="S15" s="19"/>
    </row>
    <row r="16" spans="1:19" ht="14.4" x14ac:dyDescent="0.3">
      <c r="A16" s="11">
        <f t="shared" si="0"/>
        <v>14</v>
      </c>
      <c r="B16" s="190" t="s">
        <v>46</v>
      </c>
      <c r="C16" s="191" t="s">
        <v>47</v>
      </c>
      <c r="D16" s="191" t="s">
        <v>15</v>
      </c>
      <c r="E16" s="28">
        <f t="shared" si="1"/>
        <v>1</v>
      </c>
      <c r="F16" s="14">
        <f>IF(E16&gt;=3, SUM(LARGE(G16:S16, {1,2,3})), IF(E16&gt;=2, SUM(LARGE(G16:S16, {1,2})), SUM(G16:S16)))</f>
        <v>3685</v>
      </c>
      <c r="G16" s="16">
        <v>3685</v>
      </c>
      <c r="H16" s="17"/>
      <c r="I16" s="16"/>
      <c r="J16" s="17"/>
      <c r="K16" s="16"/>
      <c r="L16" s="17"/>
      <c r="M16" s="17"/>
      <c r="N16" s="17"/>
      <c r="O16" s="17"/>
      <c r="P16" s="18"/>
      <c r="Q16" s="18"/>
      <c r="R16" s="18"/>
      <c r="S16" s="19"/>
    </row>
    <row r="17" spans="1:19" ht="14.4" x14ac:dyDescent="0.3">
      <c r="A17" s="11">
        <f t="shared" si="0"/>
        <v>15</v>
      </c>
      <c r="B17" s="175" t="s">
        <v>48</v>
      </c>
      <c r="C17" s="176" t="s">
        <v>49</v>
      </c>
      <c r="D17" s="176" t="s">
        <v>22</v>
      </c>
      <c r="E17" s="13">
        <f t="shared" si="1"/>
        <v>3</v>
      </c>
      <c r="F17" s="14">
        <f>IF(E17&gt;=3, SUM(LARGE(G17:S17, {1,2,3})), IF(E17&gt;=2, SUM(LARGE(G17:S17, {1,2})), SUM(G17:S17)))</f>
        <v>10070</v>
      </c>
      <c r="G17" s="17"/>
      <c r="H17" s="21">
        <v>3665</v>
      </c>
      <c r="I17" s="17"/>
      <c r="J17" s="17"/>
      <c r="K17" s="16"/>
      <c r="L17" s="17">
        <v>2910</v>
      </c>
      <c r="M17" s="17">
        <v>3495</v>
      </c>
      <c r="N17" s="17"/>
      <c r="O17" s="17"/>
      <c r="P17" s="18"/>
      <c r="Q17" s="18"/>
      <c r="R17" s="18"/>
      <c r="S17" s="19"/>
    </row>
    <row r="18" spans="1:19" ht="14.4" x14ac:dyDescent="0.3">
      <c r="A18" s="11">
        <f t="shared" si="0"/>
        <v>16</v>
      </c>
      <c r="B18" s="190" t="s">
        <v>50</v>
      </c>
      <c r="C18" s="191" t="s">
        <v>51</v>
      </c>
      <c r="D18" s="191" t="s">
        <v>25</v>
      </c>
      <c r="E18" s="28">
        <f t="shared" si="1"/>
        <v>1</v>
      </c>
      <c r="F18" s="14">
        <f>IF(E18&gt;=3, SUM(LARGE(G18:S18, {1,2,3})), IF(E18&gt;=2, SUM(LARGE(G18:S18, {1,2})), SUM(G18:S18)))</f>
        <v>3210</v>
      </c>
      <c r="G18" s="17"/>
      <c r="H18" s="17">
        <v>3210</v>
      </c>
      <c r="I18" s="17"/>
      <c r="J18" s="17"/>
      <c r="K18" s="16"/>
      <c r="L18" s="17"/>
      <c r="M18" s="17"/>
      <c r="N18" s="17"/>
      <c r="O18" s="17"/>
      <c r="P18" s="18"/>
      <c r="Q18" s="18"/>
      <c r="R18" s="18"/>
      <c r="S18" s="19"/>
    </row>
    <row r="19" spans="1:19" ht="14.4" x14ac:dyDescent="0.3">
      <c r="A19" s="11">
        <f t="shared" si="0"/>
        <v>17</v>
      </c>
      <c r="B19" s="178" t="s">
        <v>52</v>
      </c>
      <c r="C19" s="179" t="s">
        <v>53</v>
      </c>
      <c r="D19" s="179" t="s">
        <v>54</v>
      </c>
      <c r="E19" s="13">
        <f t="shared" si="1"/>
        <v>3</v>
      </c>
      <c r="F19" s="14">
        <f>IF(E19&gt;=3, SUM(LARGE(G19:S19, {1,2,3})), IF(E19&gt;=2, SUM(LARGE(G19:S19, {1,2})), SUM(G19:S19)))</f>
        <v>9400</v>
      </c>
      <c r="G19" s="22"/>
      <c r="H19" s="17">
        <v>3140</v>
      </c>
      <c r="I19" s="17"/>
      <c r="J19" s="17"/>
      <c r="K19" s="17"/>
      <c r="L19" s="177">
        <v>3195</v>
      </c>
      <c r="M19" s="17">
        <v>3065</v>
      </c>
      <c r="N19" s="17"/>
      <c r="O19" s="17"/>
      <c r="P19" s="18"/>
      <c r="Q19" s="18"/>
      <c r="R19" s="18"/>
      <c r="S19" s="19"/>
    </row>
    <row r="20" spans="1:19" ht="14.4" x14ac:dyDescent="0.3">
      <c r="A20" s="11">
        <f t="shared" si="0"/>
        <v>18</v>
      </c>
      <c r="B20" s="190" t="s">
        <v>55</v>
      </c>
      <c r="C20" s="191" t="s">
        <v>56</v>
      </c>
      <c r="D20" s="191" t="s">
        <v>25</v>
      </c>
      <c r="E20" s="28">
        <f t="shared" si="1"/>
        <v>1</v>
      </c>
      <c r="F20" s="14">
        <f>IF(E20&gt;=3, SUM(LARGE(G20:S20, {1,2,3})), IF(E20&gt;=2, SUM(LARGE(G20:S20, {1,2})), SUM(G20:S20)))</f>
        <v>2515</v>
      </c>
      <c r="G20" s="16">
        <v>2515</v>
      </c>
      <c r="H20" s="17"/>
      <c r="I20" s="16"/>
      <c r="J20" s="17"/>
      <c r="K20" s="17"/>
      <c r="L20" s="17"/>
      <c r="M20" s="17"/>
      <c r="N20" s="17"/>
      <c r="O20" s="17"/>
      <c r="P20" s="18"/>
      <c r="Q20" s="18"/>
      <c r="R20" s="18"/>
      <c r="S20" s="19"/>
    </row>
    <row r="21" spans="1:19" ht="14.4" x14ac:dyDescent="0.3">
      <c r="A21" s="11">
        <f t="shared" si="0"/>
        <v>19</v>
      </c>
      <c r="B21" s="190" t="s">
        <v>57</v>
      </c>
      <c r="C21" s="191" t="s">
        <v>58</v>
      </c>
      <c r="D21" s="191" t="s">
        <v>59</v>
      </c>
      <c r="E21" s="28">
        <f t="shared" si="1"/>
        <v>1</v>
      </c>
      <c r="F21" s="14">
        <f>IF(E21&gt;=3, SUM(LARGE(G21:S21, {1,2,3})), IF(E21&gt;=2, SUM(LARGE(G21:S21, {1,2})), SUM(G21:S21)))</f>
        <v>2026</v>
      </c>
      <c r="G21" s="17"/>
      <c r="H21" s="17">
        <v>2026</v>
      </c>
      <c r="I21" s="17"/>
      <c r="J21" s="17"/>
      <c r="K21" s="17"/>
      <c r="L21" s="17"/>
      <c r="M21" s="17"/>
      <c r="N21" s="17"/>
      <c r="O21" s="17"/>
      <c r="P21" s="18"/>
      <c r="Q21" s="18"/>
      <c r="R21" s="18"/>
      <c r="S21" s="19"/>
    </row>
    <row r="22" spans="1:19" ht="14.4" x14ac:dyDescent="0.3">
      <c r="A22" s="11">
        <f t="shared" si="0"/>
        <v>20</v>
      </c>
      <c r="B22" s="190" t="s">
        <v>60</v>
      </c>
      <c r="C22" s="191" t="s">
        <v>61</v>
      </c>
      <c r="D22" s="191" t="s">
        <v>59</v>
      </c>
      <c r="E22" s="28">
        <f t="shared" si="1"/>
        <v>1</v>
      </c>
      <c r="F22" s="14">
        <f>IF(E22&gt;=3, SUM(LARGE(G22:S22, {1,2,3})), IF(E22&gt;=2, SUM(LARGE(G22:S22, {1,2})), SUM(G22:S22)))</f>
        <v>1875</v>
      </c>
      <c r="G22" s="17"/>
      <c r="H22" s="16">
        <v>1875</v>
      </c>
      <c r="I22" s="16"/>
      <c r="J22" s="16"/>
      <c r="K22" s="17"/>
      <c r="L22" s="17"/>
      <c r="M22" s="17"/>
      <c r="N22" s="17"/>
      <c r="O22" s="17"/>
      <c r="P22" s="18"/>
      <c r="Q22" s="18"/>
      <c r="R22" s="18"/>
      <c r="S22" s="19"/>
    </row>
    <row r="23" spans="1:19" ht="14.4" x14ac:dyDescent="0.3">
      <c r="A23" s="29">
        <f t="shared" si="0"/>
        <v>21</v>
      </c>
      <c r="B23" s="190" t="s">
        <v>62</v>
      </c>
      <c r="C23" s="191" t="s">
        <v>63</v>
      </c>
      <c r="D23" s="191" t="s">
        <v>64</v>
      </c>
      <c r="E23" s="28">
        <f t="shared" si="1"/>
        <v>1</v>
      </c>
      <c r="F23" s="14">
        <f>IF(E23&gt;=3, SUM(LARGE(G23:S23, {1,2,3})), IF(E23&gt;=2, SUM(LARGE(G23:S23, {1,2})), SUM(G23:S23)))</f>
        <v>787</v>
      </c>
      <c r="G23" s="17"/>
      <c r="H23" s="17">
        <v>787</v>
      </c>
      <c r="I23" s="17"/>
      <c r="J23" s="17"/>
      <c r="K23" s="17"/>
      <c r="L23" s="17"/>
      <c r="M23" s="17"/>
      <c r="N23" s="17"/>
      <c r="O23" s="17"/>
      <c r="P23" s="18"/>
      <c r="Q23" s="18"/>
      <c r="R23" s="18"/>
      <c r="S23" s="19"/>
    </row>
    <row r="24" spans="1:19" ht="14.4" x14ac:dyDescent="0.3">
      <c r="A24" s="29">
        <f t="shared" si="0"/>
        <v>22</v>
      </c>
      <c r="B24" s="190" t="s">
        <v>65</v>
      </c>
      <c r="C24" s="191" t="s">
        <v>66</v>
      </c>
      <c r="D24" s="191" t="s">
        <v>40</v>
      </c>
      <c r="E24" s="30">
        <f t="shared" si="1"/>
        <v>1</v>
      </c>
      <c r="F24" s="14">
        <f>IF(E24&gt;=3, SUM(LARGE(G24:S24, {1,2,3})), IF(E24&gt;=2, SUM(LARGE(G24:S24, {1,2})), SUM(G24:S24)))</f>
        <v>2469</v>
      </c>
      <c r="G24" s="17"/>
      <c r="H24" s="17"/>
      <c r="I24" s="16"/>
      <c r="J24" s="17"/>
      <c r="K24" s="17">
        <v>2469</v>
      </c>
      <c r="L24" s="17"/>
      <c r="M24" s="17"/>
      <c r="N24" s="17"/>
      <c r="O24" s="17"/>
      <c r="P24" s="18"/>
      <c r="Q24" s="18"/>
      <c r="R24" s="18"/>
      <c r="S24" s="19"/>
    </row>
    <row r="25" spans="1:19" ht="14.4" x14ac:dyDescent="0.3">
      <c r="A25" s="29">
        <f t="shared" si="0"/>
        <v>23</v>
      </c>
      <c r="B25" s="190" t="s">
        <v>67</v>
      </c>
      <c r="C25" s="191" t="s">
        <v>45</v>
      </c>
      <c r="D25" s="191" t="s">
        <v>40</v>
      </c>
      <c r="E25" s="30">
        <f t="shared" si="1"/>
        <v>1</v>
      </c>
      <c r="F25" s="14">
        <f>IF(E25&gt;=3, SUM(LARGE(G25:S25, {1,2,3})), IF(E25&gt;=2, SUM(LARGE(G25:S25, {1,2})), SUM(G25:S25)))</f>
        <v>1980</v>
      </c>
      <c r="G25" s="17"/>
      <c r="H25" s="17"/>
      <c r="I25" s="16"/>
      <c r="J25" s="17"/>
      <c r="K25" s="17">
        <v>1980</v>
      </c>
      <c r="L25" s="17"/>
      <c r="M25" s="17"/>
      <c r="N25" s="17"/>
      <c r="O25" s="17"/>
      <c r="P25" s="18"/>
      <c r="Q25" s="18"/>
      <c r="R25" s="18"/>
      <c r="S25" s="19"/>
    </row>
    <row r="26" spans="1:19" ht="14.4" x14ac:dyDescent="0.3">
      <c r="A26" s="29">
        <f t="shared" si="0"/>
        <v>24</v>
      </c>
      <c r="B26" s="190" t="s">
        <v>68</v>
      </c>
      <c r="C26" s="191" t="s">
        <v>69</v>
      </c>
      <c r="D26" s="191" t="s">
        <v>43</v>
      </c>
      <c r="E26" s="30">
        <f t="shared" si="1"/>
        <v>1</v>
      </c>
      <c r="F26" s="14">
        <f>IF(E26&gt;=3, SUM(LARGE(G26:S26, {1,2,3})), IF(E26&gt;=2, SUM(LARGE(G26:S26, {1,2})), SUM(G26:S26)))</f>
        <v>1535</v>
      </c>
      <c r="G26" s="16"/>
      <c r="H26" s="17"/>
      <c r="I26" s="17"/>
      <c r="J26" s="16"/>
      <c r="K26" s="17">
        <v>1535</v>
      </c>
      <c r="L26" s="17"/>
      <c r="M26" s="17"/>
      <c r="N26" s="17"/>
      <c r="O26" s="17"/>
      <c r="P26" s="18"/>
      <c r="Q26" s="18"/>
      <c r="R26" s="18"/>
      <c r="S26" s="19"/>
    </row>
    <row r="27" spans="1:19" ht="14.4" x14ac:dyDescent="0.3">
      <c r="A27" s="29">
        <f t="shared" si="0"/>
        <v>25</v>
      </c>
      <c r="B27" s="174" t="s">
        <v>70</v>
      </c>
      <c r="C27" s="159" t="s">
        <v>71</v>
      </c>
      <c r="D27" s="159" t="s">
        <v>72</v>
      </c>
      <c r="E27" s="13">
        <f t="shared" si="1"/>
        <v>2</v>
      </c>
      <c r="F27" s="14">
        <f>IF(E27&gt;=3, SUM(LARGE(G27:S27, {1,2,3})), IF(E27&gt;=2, SUM(LARGE(G27:S27, {1,2})), SUM(G27:S27)))</f>
        <v>7200</v>
      </c>
      <c r="G27" s="17"/>
      <c r="H27" s="17"/>
      <c r="I27" s="16"/>
      <c r="J27" s="17"/>
      <c r="K27" s="17"/>
      <c r="L27" s="17">
        <v>3410</v>
      </c>
      <c r="M27" s="157">
        <v>3790</v>
      </c>
      <c r="N27" s="17"/>
      <c r="O27" s="17"/>
      <c r="P27" s="18"/>
      <c r="Q27" s="18"/>
      <c r="R27" s="18"/>
      <c r="S27" s="19"/>
    </row>
    <row r="28" spans="1:19" ht="14.4" x14ac:dyDescent="0.3">
      <c r="A28" s="29">
        <f t="shared" si="0"/>
        <v>26</v>
      </c>
      <c r="B28" s="175" t="s">
        <v>73</v>
      </c>
      <c r="C28" s="176" t="s">
        <v>74</v>
      </c>
      <c r="D28" s="176" t="s">
        <v>72</v>
      </c>
      <c r="E28" s="13">
        <f t="shared" si="1"/>
        <v>2</v>
      </c>
      <c r="F28" s="14">
        <f>IF(E28&gt;=3, SUM(LARGE(G28:S28, {1,2,3})), IF(E28&gt;=2, SUM(LARGE(G28:S28, {1,2})), SUM(G28:S28)))</f>
        <v>7355</v>
      </c>
      <c r="G28" s="16"/>
      <c r="H28" s="17"/>
      <c r="I28" s="16"/>
      <c r="J28" s="17"/>
      <c r="K28" s="16"/>
      <c r="L28" s="157">
        <v>3710</v>
      </c>
      <c r="M28" s="17">
        <v>3645</v>
      </c>
      <c r="N28" s="17"/>
      <c r="O28" s="17"/>
      <c r="P28" s="18"/>
      <c r="Q28" s="18"/>
      <c r="R28" s="18"/>
      <c r="S28" s="19"/>
    </row>
    <row r="29" spans="1:19" ht="14.4" x14ac:dyDescent="0.3">
      <c r="A29" s="29">
        <f t="shared" si="0"/>
        <v>27</v>
      </c>
      <c r="B29" s="180" t="s">
        <v>75</v>
      </c>
      <c r="C29" s="181" t="s">
        <v>76</v>
      </c>
      <c r="D29" s="181" t="s">
        <v>72</v>
      </c>
      <c r="E29" s="13">
        <f t="shared" si="1"/>
        <v>2</v>
      </c>
      <c r="F29" s="14">
        <f>IF(E29&gt;=3, SUM(LARGE(G29:S29, {1,2,3})), IF(E29&gt;=2, SUM(LARGE(G29:S29, {1,2})), SUM(G29:S29)))</f>
        <v>6115</v>
      </c>
      <c r="G29" s="16"/>
      <c r="H29" s="17"/>
      <c r="I29" s="17"/>
      <c r="J29" s="17"/>
      <c r="K29" s="17"/>
      <c r="L29" s="177">
        <v>3160</v>
      </c>
      <c r="M29" s="17">
        <v>2955</v>
      </c>
      <c r="N29" s="17"/>
      <c r="O29" s="17"/>
      <c r="P29" s="18"/>
      <c r="Q29" s="18"/>
      <c r="R29" s="18"/>
      <c r="S29" s="19"/>
    </row>
    <row r="30" spans="1:19" ht="14.4" x14ac:dyDescent="0.3">
      <c r="A30" s="29">
        <f t="shared" si="0"/>
        <v>28</v>
      </c>
      <c r="B30" s="180" t="s">
        <v>77</v>
      </c>
      <c r="C30" s="181" t="s">
        <v>78</v>
      </c>
      <c r="D30" s="181" t="s">
        <v>72</v>
      </c>
      <c r="E30" s="13">
        <f t="shared" si="1"/>
        <v>2</v>
      </c>
      <c r="F30" s="14">
        <f>IF(E30&gt;=3, SUM(LARGE(G30:S30, {1,2,3})), IF(E30&gt;=2, SUM(LARGE(G30:S30, {1,2})), SUM(G30:S30)))</f>
        <v>4585</v>
      </c>
      <c r="G30" s="16"/>
      <c r="H30" s="17"/>
      <c r="I30" s="16"/>
      <c r="J30" s="17"/>
      <c r="K30" s="17"/>
      <c r="L30" s="17">
        <v>1480</v>
      </c>
      <c r="M30" s="177">
        <v>3105</v>
      </c>
      <c r="N30" s="17"/>
      <c r="O30" s="17"/>
      <c r="P30" s="18"/>
      <c r="Q30" s="18"/>
      <c r="R30" s="18"/>
      <c r="S30" s="19"/>
    </row>
    <row r="31" spans="1:19" ht="14.4" x14ac:dyDescent="0.3">
      <c r="A31" s="29">
        <f t="shared" si="0"/>
        <v>29</v>
      </c>
      <c r="B31" s="175" t="s">
        <v>79</v>
      </c>
      <c r="C31" s="176" t="s">
        <v>80</v>
      </c>
      <c r="D31" s="176" t="s">
        <v>72</v>
      </c>
      <c r="E31" s="13">
        <f t="shared" si="1"/>
        <v>2</v>
      </c>
      <c r="F31" s="14">
        <f>IF(E31&gt;=3, SUM(LARGE(G31:S31, {1,2,3})), IF(E31&gt;=2, SUM(LARGE(G31:S31, {1,2})), SUM(G31:S31)))</f>
        <v>6445</v>
      </c>
      <c r="G31" s="16"/>
      <c r="H31" s="17"/>
      <c r="I31" s="16"/>
      <c r="J31" s="17"/>
      <c r="K31" s="17"/>
      <c r="L31" s="17">
        <v>3010</v>
      </c>
      <c r="M31" s="157">
        <v>3435</v>
      </c>
      <c r="N31" s="17"/>
      <c r="O31" s="17"/>
      <c r="P31" s="18"/>
      <c r="Q31" s="18"/>
      <c r="R31" s="18"/>
      <c r="S31" s="19"/>
    </row>
    <row r="32" spans="1:19" ht="14.4" x14ac:dyDescent="0.3">
      <c r="A32" s="31">
        <f t="shared" si="0"/>
        <v>30</v>
      </c>
      <c r="B32" s="190" t="s">
        <v>116</v>
      </c>
      <c r="C32" s="191" t="s">
        <v>117</v>
      </c>
      <c r="D32" s="191" t="s">
        <v>72</v>
      </c>
      <c r="E32" s="160">
        <f t="shared" si="1"/>
        <v>1</v>
      </c>
      <c r="F32" s="14">
        <f>IF(E32&gt;=3, SUM(LARGE(G32:S32, {1,2,3})), IF(E32&gt;=2, SUM(LARGE(G32:S32, {1,2})), SUM(G32:S32)))</f>
        <v>2350</v>
      </c>
      <c r="G32" s="16"/>
      <c r="H32" s="17"/>
      <c r="I32" s="17"/>
      <c r="J32" s="16"/>
      <c r="K32" s="16"/>
      <c r="L32" s="17">
        <v>2350</v>
      </c>
      <c r="M32" s="17"/>
      <c r="N32" s="17"/>
      <c r="O32" s="17"/>
      <c r="P32" s="18"/>
      <c r="Q32" s="18"/>
      <c r="R32" s="18"/>
      <c r="S32" s="19"/>
    </row>
    <row r="35" spans="2:4" ht="14.4" x14ac:dyDescent="0.3">
      <c r="B35" t="s">
        <v>81</v>
      </c>
      <c r="C35" s="32"/>
      <c r="D35" t="s">
        <v>82</v>
      </c>
    </row>
    <row r="36" spans="2:4" ht="14.4" x14ac:dyDescent="0.3">
      <c r="C36" s="33"/>
      <c r="D36" t="s">
        <v>83</v>
      </c>
    </row>
    <row r="37" spans="2:4" ht="14.4" x14ac:dyDescent="0.3">
      <c r="C37" s="34"/>
      <c r="D37" t="s">
        <v>84</v>
      </c>
    </row>
  </sheetData>
  <mergeCells count="1">
    <mergeCell ref="A1:D1"/>
  </mergeCells>
  <pageMargins left="0.7" right="0.7" top="0.75" bottom="0.75" header="0.511811023622047" footer="0.511811023622047"/>
  <pageSetup paperSize="9" fitToHeight="0" orientation="landscape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U35"/>
  <sheetViews>
    <sheetView zoomScaleNormal="100" workbookViewId="0">
      <pane xSplit="7" ySplit="2" topLeftCell="H3" activePane="bottomRight" state="frozen"/>
      <selection pane="topRight" activeCell="H1" sqref="H1"/>
      <selection pane="bottomLeft" activeCell="A18" sqref="A18"/>
      <selection pane="bottomRight" activeCell="D30" sqref="D30"/>
    </sheetView>
  </sheetViews>
  <sheetFormatPr defaultColWidth="8.77734375" defaultRowHeight="14.25" customHeight="1" x14ac:dyDescent="0.3"/>
  <cols>
    <col min="1" max="1" width="4" customWidth="1"/>
    <col min="2" max="2" width="12" customWidth="1"/>
    <col min="3" max="3" width="13.44140625" customWidth="1"/>
    <col min="4" max="4" width="23.88671875" customWidth="1"/>
    <col min="5" max="5" width="6.21875" customWidth="1"/>
    <col min="6" max="6" width="5" customWidth="1"/>
    <col min="7" max="7" width="7" customWidth="1"/>
    <col min="8" max="8" width="21.21875" customWidth="1"/>
    <col min="9" max="9" width="6.33203125" customWidth="1"/>
    <col min="10" max="10" width="8.5546875" customWidth="1"/>
    <col min="11" max="11" width="9.5546875" customWidth="1"/>
    <col min="12" max="12" width="3.5546875" customWidth="1"/>
    <col min="13" max="13" width="7" customWidth="1"/>
    <col min="14" max="14" width="14.44140625" customWidth="1"/>
    <col min="15" max="15" width="3.5546875" customWidth="1"/>
    <col min="16" max="16" width="6" customWidth="1"/>
    <col min="17" max="17" width="9" customWidth="1"/>
    <col min="18" max="18" width="3" customWidth="1"/>
    <col min="19" max="19" width="6.5546875" customWidth="1"/>
    <col min="20" max="20" width="14.109375" customWidth="1"/>
    <col min="21" max="21" width="2.88671875" customWidth="1"/>
    <col min="22" max="22" width="5.88671875" customWidth="1"/>
    <col min="23" max="23" width="2.88671875" hidden="1" customWidth="1"/>
    <col min="24" max="24" width="4" hidden="1" customWidth="1"/>
    <col min="25" max="25" width="10" customWidth="1"/>
    <col min="26" max="26" width="2.88671875" customWidth="1"/>
    <col min="27" max="27" width="6.88671875" customWidth="1"/>
    <col min="28" max="28" width="14.5546875" customWidth="1"/>
    <col min="29" max="29" width="2.88671875" customWidth="1"/>
    <col min="30" max="30" width="6.6640625" customWidth="1"/>
    <col min="31" max="31" width="11.5546875" customWidth="1"/>
    <col min="32" max="32" width="2.88671875" customWidth="1"/>
    <col min="33" max="33" width="8.5546875" customWidth="1"/>
    <col min="34" max="34" width="12.88671875" customWidth="1"/>
    <col min="35" max="35" width="3.44140625" customWidth="1"/>
    <col min="36" max="36" width="6.88671875" customWidth="1"/>
    <col min="37" max="37" width="13.6640625" customWidth="1"/>
    <col min="38" max="38" width="2.88671875" customWidth="1"/>
    <col min="39" max="39" width="7.44140625" customWidth="1"/>
    <col min="40" max="40" width="9.5546875" customWidth="1"/>
    <col min="41" max="41" width="5.109375" customWidth="1"/>
    <col min="42" max="42" width="6.6640625" customWidth="1"/>
    <col min="43" max="44" width="6.5546875" customWidth="1"/>
    <col min="45" max="45" width="7.21875" customWidth="1"/>
    <col min="46" max="46" width="5" customWidth="1"/>
    <col min="47" max="47" width="9.21875" customWidth="1"/>
  </cols>
  <sheetData>
    <row r="1" spans="1:47" ht="21" x14ac:dyDescent="0.4">
      <c r="A1" s="35"/>
      <c r="B1" s="197" t="s">
        <v>85</v>
      </c>
      <c r="C1" s="197"/>
      <c r="D1" s="197"/>
      <c r="E1" s="3"/>
      <c r="F1" s="36"/>
      <c r="G1" s="36"/>
      <c r="H1" s="36"/>
      <c r="I1" s="37"/>
      <c r="J1" s="37"/>
      <c r="K1" s="37"/>
      <c r="L1" s="38"/>
      <c r="M1" s="38"/>
      <c r="N1" s="38"/>
      <c r="O1" s="38"/>
      <c r="P1" s="38"/>
      <c r="Q1" s="38"/>
      <c r="R1" s="38"/>
      <c r="S1" s="38"/>
      <c r="T1" s="38"/>
      <c r="U1" s="38"/>
      <c r="V1" s="38"/>
      <c r="W1" s="37"/>
      <c r="X1" s="37"/>
      <c r="Y1" s="37"/>
    </row>
    <row r="2" spans="1:47" ht="147.75" customHeight="1" x14ac:dyDescent="0.3">
      <c r="A2" s="39"/>
      <c r="B2" s="40" t="s">
        <v>1</v>
      </c>
      <c r="C2" s="41" t="s">
        <v>2</v>
      </c>
      <c r="D2" s="41" t="s">
        <v>3</v>
      </c>
      <c r="E2" s="42" t="s">
        <v>4</v>
      </c>
      <c r="F2" s="43" t="s">
        <v>86</v>
      </c>
      <c r="G2" s="44" t="s">
        <v>87</v>
      </c>
      <c r="H2" s="44"/>
      <c r="I2" s="198" t="s">
        <v>6</v>
      </c>
      <c r="J2" s="198"/>
      <c r="K2" s="45"/>
      <c r="L2" s="195" t="s">
        <v>7</v>
      </c>
      <c r="M2" s="195"/>
      <c r="N2" s="46"/>
      <c r="O2" s="195" t="s">
        <v>8</v>
      </c>
      <c r="P2" s="195"/>
      <c r="Q2" s="46"/>
      <c r="R2" s="195" t="s">
        <v>88</v>
      </c>
      <c r="S2" s="195"/>
      <c r="T2" s="46"/>
      <c r="U2" s="195" t="s">
        <v>10</v>
      </c>
      <c r="V2" s="195"/>
      <c r="W2" s="195"/>
      <c r="X2" s="195"/>
      <c r="Y2" s="46"/>
      <c r="Z2" s="195" t="s">
        <v>11</v>
      </c>
      <c r="AA2" s="195"/>
      <c r="AB2" s="47"/>
      <c r="AC2" s="195" t="s">
        <v>12</v>
      </c>
      <c r="AD2" s="195"/>
      <c r="AE2" s="46"/>
      <c r="AF2" s="195"/>
      <c r="AG2" s="195"/>
      <c r="AH2" s="46"/>
      <c r="AI2" s="195"/>
      <c r="AJ2" s="195"/>
      <c r="AK2" s="46"/>
      <c r="AL2" s="195"/>
      <c r="AM2" s="195"/>
      <c r="AN2" s="46"/>
      <c r="AO2" s="196"/>
      <c r="AP2" s="196"/>
      <c r="AQ2" s="1"/>
      <c r="AR2" s="195"/>
      <c r="AS2" s="195"/>
      <c r="AT2" s="196"/>
      <c r="AU2" s="196"/>
    </row>
    <row r="3" spans="1:47" ht="14.4" x14ac:dyDescent="0.3">
      <c r="A3" s="48">
        <f t="shared" ref="A3:A30" si="0">A2+1</f>
        <v>1</v>
      </c>
      <c r="B3" s="168" t="s">
        <v>13</v>
      </c>
      <c r="C3" s="169" t="s">
        <v>14</v>
      </c>
      <c r="D3" s="170" t="s">
        <v>15</v>
      </c>
      <c r="E3" s="51">
        <f t="shared" ref="E3:E26" si="1">COUNT(I3,L3,O3,R3,U3,W3,Z3,AC3,AF3,AI3,AL3,AO3,AR3,AT3)</f>
        <v>5</v>
      </c>
      <c r="F3" s="52">
        <f t="shared" ref="F3:F26" si="2">SUM(I3,L3,O3,R3,U3,W3,Z3,AC3,AF3,AI3,AL3,AO3,AR3,AT3)</f>
        <v>21</v>
      </c>
      <c r="G3" s="53">
        <f t="shared" ref="G3:G26" si="3">SUM(J3,M3,P3,S3,V3,X3,AA3,AD3,AG3,AJ3,AM3,AP3,AS3,AU3)</f>
        <v>880.5</v>
      </c>
      <c r="H3" s="54">
        <v>9192.3254738788692</v>
      </c>
      <c r="I3" s="55">
        <v>4</v>
      </c>
      <c r="J3" s="56">
        <v>126</v>
      </c>
      <c r="K3" s="57">
        <f t="shared" ref="K3:K26" si="4">1000*IFERROR(I3+10/J3, 0)</f>
        <v>4079.3650793650791</v>
      </c>
      <c r="L3" s="58">
        <v>4</v>
      </c>
      <c r="M3" s="56">
        <v>184</v>
      </c>
      <c r="N3" s="161">
        <f t="shared" ref="N3:N26" si="5">1000*IFERROR(L3+10/M3, 0)</f>
        <v>4054.347826086956</v>
      </c>
      <c r="O3" s="55"/>
      <c r="P3" s="56"/>
      <c r="Q3" s="161">
        <f t="shared" ref="Q3:Q26" si="6">1000*IFERROR(O3+10/P3, 0)</f>
        <v>0</v>
      </c>
      <c r="R3" s="55">
        <v>4</v>
      </c>
      <c r="S3" s="56">
        <v>203</v>
      </c>
      <c r="T3" s="57">
        <f t="shared" ref="T3:T26" si="7">1000*IFERROR(R3+10/S3, 0)</f>
        <v>4049.2610837438424</v>
      </c>
      <c r="U3" s="55"/>
      <c r="V3" s="56"/>
      <c r="W3" s="59"/>
      <c r="X3" s="12"/>
      <c r="Y3" s="165">
        <f>1000*IFERROR(U3+10/V3, 0)</f>
        <v>0</v>
      </c>
      <c r="Z3" s="59">
        <v>4</v>
      </c>
      <c r="AA3" s="12">
        <v>181.8</v>
      </c>
      <c r="AB3" s="165">
        <f t="shared" ref="AB3:AB26" si="8">1000*IFERROR(Z3+10/AA3, 0)</f>
        <v>4055.0055005500553</v>
      </c>
      <c r="AC3" s="59">
        <v>5</v>
      </c>
      <c r="AD3" s="12">
        <v>185.7</v>
      </c>
      <c r="AE3" s="162">
        <f t="shared" ref="AE3:AE26" si="9">1000*IFERROR(AC3+10/AD3, 0)</f>
        <v>5053.8502961766289</v>
      </c>
      <c r="AF3" s="59"/>
      <c r="AG3" s="12"/>
      <c r="AH3" s="60">
        <f t="shared" ref="AH3:AH30" si="10">1000*IFERROR(AF3+10/AG3, 0)</f>
        <v>0</v>
      </c>
      <c r="AI3" s="59"/>
      <c r="AJ3" s="12"/>
      <c r="AK3" s="60">
        <f t="shared" ref="AK3:AK30" si="11">1000*IFERROR(AI3+10/AJ3, 0)</f>
        <v>0</v>
      </c>
      <c r="AL3" s="59"/>
      <c r="AM3" s="12"/>
      <c r="AN3" s="57">
        <f t="shared" ref="AN3:AN29" si="12">1000*IFERROR(AL3+10/AM3, 0)</f>
        <v>0</v>
      </c>
      <c r="AO3" s="61"/>
      <c r="AP3" s="14"/>
      <c r="AQ3" s="60">
        <f t="shared" ref="AQ3:AQ30" si="13">1000*IFERROR(AO3+10/AP3, 0)</f>
        <v>0</v>
      </c>
      <c r="AR3" s="62"/>
      <c r="AS3" s="62"/>
      <c r="AT3" s="62"/>
      <c r="AU3" s="62"/>
    </row>
    <row r="4" spans="1:47" ht="14.4" x14ac:dyDescent="0.3">
      <c r="A4" s="48">
        <f t="shared" si="0"/>
        <v>2</v>
      </c>
      <c r="B4" s="171" t="s">
        <v>89</v>
      </c>
      <c r="C4" s="170" t="s">
        <v>17</v>
      </c>
      <c r="D4" s="170" t="s">
        <v>15</v>
      </c>
      <c r="E4" s="51">
        <f t="shared" si="1"/>
        <v>5</v>
      </c>
      <c r="F4" s="52">
        <f t="shared" si="2"/>
        <v>20</v>
      </c>
      <c r="G4" s="53">
        <f t="shared" si="3"/>
        <v>725.5</v>
      </c>
      <c r="H4" s="54">
        <v>12182.9739891959</v>
      </c>
      <c r="I4" s="55">
        <v>4</v>
      </c>
      <c r="J4" s="56">
        <v>123</v>
      </c>
      <c r="K4" s="57">
        <f t="shared" si="4"/>
        <v>4081.3008130081298</v>
      </c>
      <c r="L4" s="58">
        <v>4</v>
      </c>
      <c r="M4" s="56">
        <v>136</v>
      </c>
      <c r="N4" s="162">
        <f t="shared" si="5"/>
        <v>4073.5294117647054</v>
      </c>
      <c r="O4" s="55"/>
      <c r="P4" s="56"/>
      <c r="Q4" s="162">
        <f t="shared" si="6"/>
        <v>0</v>
      </c>
      <c r="R4" s="55">
        <v>5</v>
      </c>
      <c r="S4" s="56">
        <v>191</v>
      </c>
      <c r="T4" s="57">
        <f t="shared" si="7"/>
        <v>5052.3560209424086</v>
      </c>
      <c r="U4" s="55"/>
      <c r="V4" s="56"/>
      <c r="W4" s="59"/>
      <c r="X4" s="12"/>
      <c r="Y4" s="166">
        <f t="shared" ref="Y4:Y26" si="14">1000*IFERROR(W4+10/X4, 0)</f>
        <v>0</v>
      </c>
      <c r="Z4" s="59">
        <v>4</v>
      </c>
      <c r="AA4" s="12">
        <v>138.30000000000001</v>
      </c>
      <c r="AB4" s="166">
        <f t="shared" si="8"/>
        <v>4072.3065798987709</v>
      </c>
      <c r="AC4" s="59">
        <v>3</v>
      </c>
      <c r="AD4" s="12">
        <v>137.19999999999999</v>
      </c>
      <c r="AE4" s="161">
        <f t="shared" si="9"/>
        <v>3072.8862973760929</v>
      </c>
      <c r="AF4" s="59"/>
      <c r="AG4" s="12"/>
      <c r="AH4" s="57">
        <f t="shared" si="10"/>
        <v>0</v>
      </c>
      <c r="AI4" s="59"/>
      <c r="AJ4" s="12"/>
      <c r="AK4" s="57">
        <f t="shared" si="11"/>
        <v>0</v>
      </c>
      <c r="AL4" s="59"/>
      <c r="AM4" s="12"/>
      <c r="AN4" s="57">
        <f t="shared" si="12"/>
        <v>0</v>
      </c>
      <c r="AO4" s="59"/>
      <c r="AP4" s="12"/>
      <c r="AQ4" s="57">
        <f t="shared" si="13"/>
        <v>0</v>
      </c>
      <c r="AR4" s="62"/>
      <c r="AS4" s="62"/>
      <c r="AT4" s="62"/>
      <c r="AU4" s="62"/>
    </row>
    <row r="5" spans="1:47" ht="14.4" x14ac:dyDescent="0.3">
      <c r="A5" s="48">
        <f t="shared" si="0"/>
        <v>3</v>
      </c>
      <c r="B5" s="171" t="s">
        <v>20</v>
      </c>
      <c r="C5" s="170" t="s">
        <v>21</v>
      </c>
      <c r="D5" s="170" t="s">
        <v>22</v>
      </c>
      <c r="E5" s="51">
        <f t="shared" si="1"/>
        <v>4</v>
      </c>
      <c r="F5" s="52">
        <f t="shared" si="2"/>
        <v>18</v>
      </c>
      <c r="G5" s="53">
        <f t="shared" si="3"/>
        <v>408.7</v>
      </c>
      <c r="H5" s="54">
        <v>7172.4650609574801</v>
      </c>
      <c r="I5" s="55">
        <v>4</v>
      </c>
      <c r="J5" s="56">
        <v>105</v>
      </c>
      <c r="K5" s="57">
        <f t="shared" si="4"/>
        <v>4095.238095238095</v>
      </c>
      <c r="L5" s="58">
        <v>5</v>
      </c>
      <c r="M5" s="56">
        <v>103</v>
      </c>
      <c r="N5" s="57">
        <f t="shared" si="5"/>
        <v>5097.0873786407765</v>
      </c>
      <c r="O5" s="55"/>
      <c r="P5" s="56"/>
      <c r="Q5" s="57">
        <f t="shared" si="6"/>
        <v>0</v>
      </c>
      <c r="R5" s="55"/>
      <c r="S5" s="56"/>
      <c r="T5" s="57">
        <f t="shared" si="7"/>
        <v>0</v>
      </c>
      <c r="U5" s="55"/>
      <c r="V5" s="56"/>
      <c r="W5" s="59"/>
      <c r="X5" s="12"/>
      <c r="Y5" s="57">
        <f t="shared" si="14"/>
        <v>0</v>
      </c>
      <c r="Z5" s="59">
        <v>5</v>
      </c>
      <c r="AA5" s="12">
        <v>102.9</v>
      </c>
      <c r="AB5" s="57">
        <f t="shared" si="8"/>
        <v>5097.1817298347905</v>
      </c>
      <c r="AC5" s="59">
        <v>4</v>
      </c>
      <c r="AD5" s="12">
        <v>97.8</v>
      </c>
      <c r="AE5" s="57">
        <f t="shared" si="9"/>
        <v>4102.2494887525563</v>
      </c>
      <c r="AF5" s="59"/>
      <c r="AG5" s="12"/>
      <c r="AH5" s="57">
        <f t="shared" si="10"/>
        <v>0</v>
      </c>
      <c r="AI5" s="59"/>
      <c r="AJ5" s="12"/>
      <c r="AK5" s="57">
        <f t="shared" si="11"/>
        <v>0</v>
      </c>
      <c r="AL5" s="59"/>
      <c r="AM5" s="12"/>
      <c r="AN5" s="57">
        <f t="shared" si="12"/>
        <v>0</v>
      </c>
      <c r="AO5" s="59"/>
      <c r="AP5" s="12"/>
      <c r="AQ5" s="57">
        <f t="shared" si="13"/>
        <v>0</v>
      </c>
      <c r="AR5" s="62"/>
      <c r="AS5" s="62"/>
      <c r="AT5" s="62"/>
      <c r="AU5" s="62"/>
    </row>
    <row r="6" spans="1:47" ht="14.4" x14ac:dyDescent="0.3">
      <c r="A6" s="48">
        <f t="shared" si="0"/>
        <v>4</v>
      </c>
      <c r="B6" s="171" t="s">
        <v>52</v>
      </c>
      <c r="C6" s="170" t="s">
        <v>53</v>
      </c>
      <c r="D6" s="170" t="s">
        <v>91</v>
      </c>
      <c r="E6" s="51">
        <f t="shared" si="1"/>
        <v>3</v>
      </c>
      <c r="F6" s="52">
        <f t="shared" si="2"/>
        <v>15</v>
      </c>
      <c r="G6" s="53">
        <f t="shared" si="3"/>
        <v>340.4</v>
      </c>
      <c r="H6" s="54">
        <v>4078.125</v>
      </c>
      <c r="I6" s="55"/>
      <c r="J6" s="56"/>
      <c r="K6" s="57">
        <f t="shared" si="4"/>
        <v>0</v>
      </c>
      <c r="L6" s="58">
        <v>5</v>
      </c>
      <c r="M6" s="56">
        <v>110</v>
      </c>
      <c r="N6" s="57">
        <f t="shared" si="5"/>
        <v>5090.909090909091</v>
      </c>
      <c r="O6" s="55"/>
      <c r="P6" s="56"/>
      <c r="Q6" s="57">
        <f t="shared" si="6"/>
        <v>0</v>
      </c>
      <c r="R6" s="63"/>
      <c r="S6" s="64"/>
      <c r="T6" s="57">
        <f t="shared" si="7"/>
        <v>0</v>
      </c>
      <c r="U6" s="55"/>
      <c r="V6" s="56"/>
      <c r="W6" s="59"/>
      <c r="X6" s="12"/>
      <c r="Y6" s="57">
        <f t="shared" si="14"/>
        <v>0</v>
      </c>
      <c r="Z6" s="59">
        <v>5</v>
      </c>
      <c r="AA6" s="12">
        <v>132.6</v>
      </c>
      <c r="AB6" s="57">
        <f t="shared" si="8"/>
        <v>5075.4147812971341</v>
      </c>
      <c r="AC6" s="59">
        <v>5</v>
      </c>
      <c r="AD6" s="12">
        <v>97.8</v>
      </c>
      <c r="AE6" s="57">
        <f t="shared" si="9"/>
        <v>5102.2494887525563</v>
      </c>
      <c r="AF6" s="59"/>
      <c r="AG6" s="12"/>
      <c r="AH6" s="57">
        <f t="shared" si="10"/>
        <v>0</v>
      </c>
      <c r="AI6" s="61"/>
      <c r="AJ6" s="14"/>
      <c r="AK6" s="57">
        <f t="shared" si="11"/>
        <v>0</v>
      </c>
      <c r="AL6" s="59"/>
      <c r="AM6" s="12"/>
      <c r="AN6" s="57">
        <f t="shared" si="12"/>
        <v>0</v>
      </c>
      <c r="AO6" s="59"/>
      <c r="AP6" s="12"/>
      <c r="AQ6" s="57">
        <f t="shared" si="13"/>
        <v>0</v>
      </c>
      <c r="AR6" s="62"/>
      <c r="AS6" s="62"/>
      <c r="AT6" s="62"/>
      <c r="AU6" s="62"/>
    </row>
    <row r="7" spans="1:47" ht="14.4" x14ac:dyDescent="0.3">
      <c r="A7" s="48">
        <f t="shared" si="0"/>
        <v>5</v>
      </c>
      <c r="B7" s="171" t="s">
        <v>48</v>
      </c>
      <c r="C7" s="170" t="s">
        <v>49</v>
      </c>
      <c r="D7" s="170" t="s">
        <v>22</v>
      </c>
      <c r="E7" s="51">
        <f t="shared" si="1"/>
        <v>3</v>
      </c>
      <c r="F7" s="52">
        <f t="shared" si="2"/>
        <v>12</v>
      </c>
      <c r="G7" s="53">
        <f t="shared" si="3"/>
        <v>532.09999999999991</v>
      </c>
      <c r="H7" s="54">
        <v>4043.10344827586</v>
      </c>
      <c r="I7" s="55"/>
      <c r="J7" s="56"/>
      <c r="K7" s="57">
        <f t="shared" si="4"/>
        <v>0</v>
      </c>
      <c r="L7" s="58">
        <v>4</v>
      </c>
      <c r="M7" s="56">
        <v>201</v>
      </c>
      <c r="N7" s="57">
        <f t="shared" si="5"/>
        <v>4049.7512437810947</v>
      </c>
      <c r="O7" s="20"/>
      <c r="P7" s="56"/>
      <c r="Q7" s="57">
        <f t="shared" si="6"/>
        <v>0</v>
      </c>
      <c r="R7" s="55"/>
      <c r="S7" s="56"/>
      <c r="T7" s="57">
        <f t="shared" si="7"/>
        <v>0</v>
      </c>
      <c r="U7" s="55"/>
      <c r="V7" s="56"/>
      <c r="W7" s="59"/>
      <c r="X7" s="12"/>
      <c r="Y7" s="57">
        <f t="shared" si="14"/>
        <v>0</v>
      </c>
      <c r="Z7" s="59">
        <v>5</v>
      </c>
      <c r="AA7" s="12">
        <v>177.4</v>
      </c>
      <c r="AB7" s="57">
        <f t="shared" si="8"/>
        <v>5056.3697857948146</v>
      </c>
      <c r="AC7" s="59">
        <v>3</v>
      </c>
      <c r="AD7" s="12">
        <v>153.69999999999999</v>
      </c>
      <c r="AE7" s="57">
        <f t="shared" si="9"/>
        <v>3065.0618087182825</v>
      </c>
      <c r="AF7" s="59"/>
      <c r="AG7" s="12"/>
      <c r="AH7" s="57">
        <f t="shared" si="10"/>
        <v>0</v>
      </c>
      <c r="AI7" s="59"/>
      <c r="AJ7" s="12"/>
      <c r="AK7" s="57">
        <f t="shared" si="11"/>
        <v>0</v>
      </c>
      <c r="AL7" s="59"/>
      <c r="AM7" s="12"/>
      <c r="AN7" s="57">
        <f t="shared" si="12"/>
        <v>0</v>
      </c>
      <c r="AO7" s="59"/>
      <c r="AP7" s="12"/>
      <c r="AQ7" s="57">
        <f t="shared" si="13"/>
        <v>0</v>
      </c>
      <c r="AR7" s="62"/>
      <c r="AS7" s="62"/>
      <c r="AT7" s="62"/>
      <c r="AU7" s="62"/>
    </row>
    <row r="8" spans="1:47" ht="14.4" x14ac:dyDescent="0.3">
      <c r="A8" s="48">
        <f t="shared" si="0"/>
        <v>6</v>
      </c>
      <c r="B8" s="171" t="s">
        <v>77</v>
      </c>
      <c r="C8" s="170" t="s">
        <v>78</v>
      </c>
      <c r="D8" s="170" t="s">
        <v>72</v>
      </c>
      <c r="E8" s="51">
        <f t="shared" si="1"/>
        <v>2</v>
      </c>
      <c r="F8" s="52">
        <f t="shared" si="2"/>
        <v>10</v>
      </c>
      <c r="G8" s="53">
        <f t="shared" si="3"/>
        <v>424.1</v>
      </c>
      <c r="H8" s="54">
        <v>0</v>
      </c>
      <c r="I8" s="55"/>
      <c r="J8" s="56"/>
      <c r="K8" s="57">
        <f t="shared" si="4"/>
        <v>0</v>
      </c>
      <c r="L8" s="58"/>
      <c r="M8" s="56"/>
      <c r="N8" s="57">
        <f t="shared" si="5"/>
        <v>0</v>
      </c>
      <c r="O8" s="55"/>
      <c r="P8" s="56"/>
      <c r="Q8" s="57">
        <f t="shared" si="6"/>
        <v>0</v>
      </c>
      <c r="R8" s="55"/>
      <c r="S8" s="56"/>
      <c r="T8" s="57">
        <f t="shared" si="7"/>
        <v>0</v>
      </c>
      <c r="U8" s="55"/>
      <c r="V8" s="56"/>
      <c r="W8" s="59"/>
      <c r="X8" s="12"/>
      <c r="Y8" s="57">
        <f t="shared" si="14"/>
        <v>0</v>
      </c>
      <c r="Z8" s="59">
        <v>5</v>
      </c>
      <c r="AA8" s="12">
        <v>215.8</v>
      </c>
      <c r="AB8" s="57">
        <f t="shared" si="8"/>
        <v>5046.3392029657089</v>
      </c>
      <c r="AC8" s="59">
        <v>5</v>
      </c>
      <c r="AD8" s="12">
        <v>208.3</v>
      </c>
      <c r="AE8" s="57">
        <f t="shared" si="9"/>
        <v>5048.0076812289972</v>
      </c>
      <c r="AF8" s="59"/>
      <c r="AG8" s="12"/>
      <c r="AH8" s="57">
        <f t="shared" si="10"/>
        <v>0</v>
      </c>
      <c r="AI8" s="59"/>
      <c r="AJ8" s="12"/>
      <c r="AK8" s="57">
        <f t="shared" si="11"/>
        <v>0</v>
      </c>
      <c r="AL8" s="59"/>
      <c r="AM8" s="12"/>
      <c r="AN8" s="57">
        <f t="shared" si="12"/>
        <v>0</v>
      </c>
      <c r="AO8" s="59"/>
      <c r="AP8" s="12"/>
      <c r="AQ8" s="57">
        <f t="shared" si="13"/>
        <v>0</v>
      </c>
      <c r="AR8" s="62"/>
      <c r="AS8" s="62"/>
      <c r="AT8" s="62"/>
      <c r="AU8" s="62"/>
    </row>
    <row r="9" spans="1:47" ht="14.4" x14ac:dyDescent="0.3">
      <c r="A9" s="48">
        <f t="shared" si="0"/>
        <v>7</v>
      </c>
      <c r="B9" s="168" t="s">
        <v>34</v>
      </c>
      <c r="C9" s="169" t="s">
        <v>35</v>
      </c>
      <c r="D9" s="170" t="s">
        <v>36</v>
      </c>
      <c r="E9" s="51">
        <f t="shared" si="1"/>
        <v>2</v>
      </c>
      <c r="F9" s="52">
        <f t="shared" si="2"/>
        <v>9</v>
      </c>
      <c r="G9" s="53">
        <f t="shared" si="3"/>
        <v>271</v>
      </c>
      <c r="H9" s="54">
        <v>4049.7512437810901</v>
      </c>
      <c r="I9" s="55"/>
      <c r="J9" s="56"/>
      <c r="K9" s="57">
        <f t="shared" si="4"/>
        <v>0</v>
      </c>
      <c r="L9" s="58"/>
      <c r="M9" s="56"/>
      <c r="N9" s="57">
        <f t="shared" si="5"/>
        <v>0</v>
      </c>
      <c r="O9" s="55">
        <v>4</v>
      </c>
      <c r="P9" s="56">
        <v>135</v>
      </c>
      <c r="Q9" s="57">
        <f t="shared" si="6"/>
        <v>4074.0740740740744</v>
      </c>
      <c r="R9" s="163"/>
      <c r="S9" s="164"/>
      <c r="T9" s="57">
        <f t="shared" si="7"/>
        <v>0</v>
      </c>
      <c r="U9" s="55">
        <v>5</v>
      </c>
      <c r="V9" s="56">
        <v>136</v>
      </c>
      <c r="W9" s="59"/>
      <c r="X9" s="12"/>
      <c r="Y9" s="57">
        <f t="shared" si="14"/>
        <v>0</v>
      </c>
      <c r="Z9" s="59"/>
      <c r="AA9" s="12"/>
      <c r="AB9" s="57">
        <f t="shared" si="8"/>
        <v>0</v>
      </c>
      <c r="AC9" s="59"/>
      <c r="AD9" s="12"/>
      <c r="AE9" s="57">
        <f t="shared" si="9"/>
        <v>0</v>
      </c>
      <c r="AF9" s="59"/>
      <c r="AG9" s="12"/>
      <c r="AH9" s="57">
        <f t="shared" si="10"/>
        <v>0</v>
      </c>
      <c r="AI9" s="59"/>
      <c r="AJ9" s="12"/>
      <c r="AK9" s="57">
        <f t="shared" si="11"/>
        <v>0</v>
      </c>
      <c r="AL9" s="59"/>
      <c r="AM9" s="12"/>
      <c r="AN9" s="57">
        <f t="shared" si="12"/>
        <v>0</v>
      </c>
      <c r="AO9" s="59"/>
      <c r="AP9" s="12"/>
      <c r="AQ9" s="57">
        <f t="shared" si="13"/>
        <v>0</v>
      </c>
      <c r="AR9" s="62"/>
      <c r="AS9" s="62"/>
      <c r="AT9" s="62"/>
      <c r="AU9" s="62"/>
    </row>
    <row r="10" spans="1:47" ht="14.4" x14ac:dyDescent="0.3">
      <c r="A10" s="48">
        <f t="shared" si="0"/>
        <v>8</v>
      </c>
      <c r="B10" s="171" t="s">
        <v>73</v>
      </c>
      <c r="C10" s="170" t="s">
        <v>74</v>
      </c>
      <c r="D10" s="170" t="s">
        <v>72</v>
      </c>
      <c r="E10" s="51">
        <f t="shared" si="1"/>
        <v>2</v>
      </c>
      <c r="F10" s="52">
        <f t="shared" si="2"/>
        <v>9</v>
      </c>
      <c r="G10" s="53">
        <f t="shared" si="3"/>
        <v>304.2</v>
      </c>
      <c r="H10" s="54">
        <v>0</v>
      </c>
      <c r="I10" s="55"/>
      <c r="J10" s="56"/>
      <c r="K10" s="57">
        <f t="shared" si="4"/>
        <v>0</v>
      </c>
      <c r="L10" s="58"/>
      <c r="M10" s="56"/>
      <c r="N10" s="57">
        <f t="shared" si="5"/>
        <v>0</v>
      </c>
      <c r="O10" s="55"/>
      <c r="P10" s="56"/>
      <c r="Q10" s="57">
        <f t="shared" si="6"/>
        <v>0</v>
      </c>
      <c r="R10" s="55"/>
      <c r="S10" s="56"/>
      <c r="T10" s="57">
        <f t="shared" si="7"/>
        <v>0</v>
      </c>
      <c r="U10" s="55"/>
      <c r="V10" s="56"/>
      <c r="W10" s="61"/>
      <c r="X10" s="14"/>
      <c r="Y10" s="57">
        <f t="shared" si="14"/>
        <v>0</v>
      </c>
      <c r="Z10" s="61">
        <v>4</v>
      </c>
      <c r="AA10" s="14">
        <v>145.1</v>
      </c>
      <c r="AB10" s="57">
        <f t="shared" si="8"/>
        <v>4068.9179875947625</v>
      </c>
      <c r="AC10" s="59">
        <v>5</v>
      </c>
      <c r="AD10" s="12">
        <v>159.1</v>
      </c>
      <c r="AE10" s="57">
        <f t="shared" si="9"/>
        <v>5062.853551225644</v>
      </c>
      <c r="AF10" s="59"/>
      <c r="AG10" s="12"/>
      <c r="AH10" s="57">
        <f t="shared" si="10"/>
        <v>0</v>
      </c>
      <c r="AI10" s="59"/>
      <c r="AJ10" s="12"/>
      <c r="AK10" s="57">
        <f t="shared" si="11"/>
        <v>0</v>
      </c>
      <c r="AL10" s="59"/>
      <c r="AM10" s="12"/>
      <c r="AN10" s="57">
        <f t="shared" si="12"/>
        <v>0</v>
      </c>
      <c r="AO10" s="59"/>
      <c r="AP10" s="12"/>
      <c r="AQ10" s="57">
        <f t="shared" si="13"/>
        <v>0</v>
      </c>
      <c r="AR10" s="62"/>
      <c r="AS10" s="62"/>
      <c r="AT10" s="62"/>
      <c r="AU10" s="62"/>
    </row>
    <row r="11" spans="1:47" ht="14.4" x14ac:dyDescent="0.3">
      <c r="A11" s="48">
        <f t="shared" si="0"/>
        <v>9</v>
      </c>
      <c r="B11" s="171" t="s">
        <v>79</v>
      </c>
      <c r="C11" s="170" t="s">
        <v>80</v>
      </c>
      <c r="D11" s="170" t="s">
        <v>72</v>
      </c>
      <c r="E11" s="51">
        <f t="shared" si="1"/>
        <v>2</v>
      </c>
      <c r="F11" s="52">
        <f t="shared" si="2"/>
        <v>8</v>
      </c>
      <c r="G11" s="53">
        <f t="shared" si="3"/>
        <v>439.4</v>
      </c>
      <c r="H11" s="54">
        <v>0</v>
      </c>
      <c r="I11" s="55"/>
      <c r="J11" s="56"/>
      <c r="K11" s="57">
        <f t="shared" si="4"/>
        <v>0</v>
      </c>
      <c r="L11" s="58"/>
      <c r="M11" s="56"/>
      <c r="N11" s="57">
        <f t="shared" si="5"/>
        <v>0</v>
      </c>
      <c r="O11" s="55"/>
      <c r="P11" s="56"/>
      <c r="Q11" s="57">
        <f t="shared" si="6"/>
        <v>0</v>
      </c>
      <c r="R11" s="63"/>
      <c r="S11" s="64"/>
      <c r="T11" s="57">
        <f t="shared" si="7"/>
        <v>0</v>
      </c>
      <c r="U11" s="63"/>
      <c r="V11" s="64"/>
      <c r="W11" s="59"/>
      <c r="X11" s="12"/>
      <c r="Y11" s="57">
        <f t="shared" si="14"/>
        <v>0</v>
      </c>
      <c r="Z11" s="59">
        <v>3</v>
      </c>
      <c r="AA11" s="12">
        <v>219.1</v>
      </c>
      <c r="AB11" s="57">
        <f t="shared" si="8"/>
        <v>3045.6412596987675</v>
      </c>
      <c r="AC11" s="59">
        <v>5</v>
      </c>
      <c r="AD11" s="12">
        <v>220.3</v>
      </c>
      <c r="AE11" s="57">
        <f t="shared" si="9"/>
        <v>5045.3926463912849</v>
      </c>
      <c r="AF11" s="59"/>
      <c r="AG11" s="12"/>
      <c r="AH11" s="57">
        <f t="shared" si="10"/>
        <v>0</v>
      </c>
      <c r="AI11" s="59"/>
      <c r="AJ11" s="12"/>
      <c r="AK11" s="57">
        <f t="shared" si="11"/>
        <v>0</v>
      </c>
      <c r="AL11" s="59"/>
      <c r="AM11" s="12"/>
      <c r="AN11" s="57">
        <f t="shared" si="12"/>
        <v>0</v>
      </c>
      <c r="AO11" s="59"/>
      <c r="AP11" s="12"/>
      <c r="AQ11" s="57">
        <f t="shared" si="13"/>
        <v>0</v>
      </c>
      <c r="AR11" s="62"/>
      <c r="AS11" s="62"/>
      <c r="AT11" s="62"/>
      <c r="AU11" s="62"/>
    </row>
    <row r="12" spans="1:47" ht="14.4" x14ac:dyDescent="0.3">
      <c r="A12" s="48">
        <f t="shared" si="0"/>
        <v>10</v>
      </c>
      <c r="B12" s="168" t="s">
        <v>26</v>
      </c>
      <c r="C12" s="169" t="s">
        <v>27</v>
      </c>
      <c r="D12" s="170" t="s">
        <v>28</v>
      </c>
      <c r="E12" s="51">
        <f t="shared" si="1"/>
        <v>2</v>
      </c>
      <c r="F12" s="52">
        <f t="shared" si="2"/>
        <v>7</v>
      </c>
      <c r="G12" s="53">
        <f t="shared" si="3"/>
        <v>232</v>
      </c>
      <c r="H12" s="54">
        <v>6076.9276288537803</v>
      </c>
      <c r="I12" s="55">
        <v>3</v>
      </c>
      <c r="J12" s="56">
        <v>118</v>
      </c>
      <c r="K12" s="57">
        <f t="shared" si="4"/>
        <v>3084.7457627118642</v>
      </c>
      <c r="L12" s="58">
        <v>4</v>
      </c>
      <c r="M12" s="56">
        <v>114</v>
      </c>
      <c r="N12" s="57">
        <f t="shared" si="5"/>
        <v>4087.719298245614</v>
      </c>
      <c r="O12" s="55"/>
      <c r="P12" s="56"/>
      <c r="Q12" s="57">
        <f t="shared" si="6"/>
        <v>0</v>
      </c>
      <c r="R12" s="55"/>
      <c r="S12" s="56"/>
      <c r="T12" s="57">
        <f t="shared" si="7"/>
        <v>0</v>
      </c>
      <c r="U12" s="55"/>
      <c r="V12" s="56"/>
      <c r="W12" s="59"/>
      <c r="X12" s="12"/>
      <c r="Y12" s="57">
        <f t="shared" si="14"/>
        <v>0</v>
      </c>
      <c r="Z12" s="59"/>
      <c r="AA12" s="12"/>
      <c r="AB12" s="57">
        <f t="shared" si="8"/>
        <v>0</v>
      </c>
      <c r="AC12" s="59"/>
      <c r="AD12" s="12"/>
      <c r="AE12" s="57">
        <f t="shared" si="9"/>
        <v>0</v>
      </c>
      <c r="AF12" s="59"/>
      <c r="AG12" s="12"/>
      <c r="AH12" s="57">
        <f t="shared" si="10"/>
        <v>0</v>
      </c>
      <c r="AI12" s="59"/>
      <c r="AJ12" s="12"/>
      <c r="AK12" s="57">
        <f t="shared" si="11"/>
        <v>0</v>
      </c>
      <c r="AL12" s="61"/>
      <c r="AM12" s="14"/>
      <c r="AN12" s="57">
        <f t="shared" si="12"/>
        <v>0</v>
      </c>
      <c r="AO12" s="59"/>
      <c r="AP12" s="12"/>
      <c r="AQ12" s="57">
        <f t="shared" si="13"/>
        <v>0</v>
      </c>
      <c r="AR12" s="62"/>
      <c r="AS12" s="62"/>
      <c r="AT12" s="62"/>
      <c r="AU12" s="62"/>
    </row>
    <row r="13" spans="1:47" ht="14.4" x14ac:dyDescent="0.3">
      <c r="A13" s="48">
        <f t="shared" si="0"/>
        <v>11</v>
      </c>
      <c r="B13" s="168" t="s">
        <v>32</v>
      </c>
      <c r="C13" s="169" t="s">
        <v>33</v>
      </c>
      <c r="D13" s="170" t="s">
        <v>31</v>
      </c>
      <c r="E13" s="51">
        <f t="shared" si="1"/>
        <v>2</v>
      </c>
      <c r="F13" s="52">
        <f t="shared" si="2"/>
        <v>7</v>
      </c>
      <c r="G13" s="53">
        <f t="shared" si="3"/>
        <v>502</v>
      </c>
      <c r="H13" s="54">
        <v>3033.1125827814599</v>
      </c>
      <c r="I13" s="63"/>
      <c r="J13" s="64"/>
      <c r="K13" s="57">
        <f t="shared" si="4"/>
        <v>0</v>
      </c>
      <c r="L13" s="66"/>
      <c r="M13" s="64"/>
      <c r="N13" s="57">
        <f t="shared" si="5"/>
        <v>0</v>
      </c>
      <c r="O13" s="63">
        <v>3</v>
      </c>
      <c r="P13" s="64">
        <v>248</v>
      </c>
      <c r="Q13" s="57">
        <f t="shared" si="6"/>
        <v>3040.3225806451615</v>
      </c>
      <c r="R13" s="63"/>
      <c r="S13" s="64"/>
      <c r="T13" s="57">
        <f t="shared" si="7"/>
        <v>0</v>
      </c>
      <c r="U13" s="163">
        <v>4</v>
      </c>
      <c r="V13" s="164">
        <v>254</v>
      </c>
      <c r="W13" s="59"/>
      <c r="X13" s="12"/>
      <c r="Y13" s="57">
        <f t="shared" si="14"/>
        <v>0</v>
      </c>
      <c r="Z13" s="59"/>
      <c r="AA13" s="12"/>
      <c r="AB13" s="57">
        <f t="shared" si="8"/>
        <v>0</v>
      </c>
      <c r="AC13" s="59"/>
      <c r="AD13" s="12"/>
      <c r="AE13" s="57">
        <f t="shared" si="9"/>
        <v>0</v>
      </c>
      <c r="AF13" s="59"/>
      <c r="AG13" s="12"/>
      <c r="AH13" s="57">
        <f t="shared" si="10"/>
        <v>0</v>
      </c>
      <c r="AI13" s="59"/>
      <c r="AJ13" s="12"/>
      <c r="AK13" s="57">
        <f t="shared" si="11"/>
        <v>0</v>
      </c>
      <c r="AL13" s="59"/>
      <c r="AM13" s="12"/>
      <c r="AN13" s="57">
        <f t="shared" si="12"/>
        <v>0</v>
      </c>
      <c r="AO13" s="59"/>
      <c r="AP13" s="12"/>
      <c r="AQ13" s="57">
        <f t="shared" si="13"/>
        <v>0</v>
      </c>
      <c r="AR13" s="62"/>
      <c r="AS13" s="62"/>
      <c r="AT13" s="62"/>
      <c r="AU13" s="62"/>
    </row>
    <row r="14" spans="1:47" ht="14.4" x14ac:dyDescent="0.3">
      <c r="A14" s="48">
        <f t="shared" si="0"/>
        <v>12</v>
      </c>
      <c r="B14" s="171" t="s">
        <v>75</v>
      </c>
      <c r="C14" s="170" t="s">
        <v>76</v>
      </c>
      <c r="D14" s="170" t="s">
        <v>72</v>
      </c>
      <c r="E14" s="51">
        <f t="shared" si="1"/>
        <v>2</v>
      </c>
      <c r="F14" s="52">
        <f t="shared" si="2"/>
        <v>7</v>
      </c>
      <c r="G14" s="53">
        <f t="shared" si="3"/>
        <v>408.1</v>
      </c>
      <c r="H14" s="54">
        <v>0</v>
      </c>
      <c r="I14" s="63"/>
      <c r="J14" s="64"/>
      <c r="K14" s="57">
        <f t="shared" si="4"/>
        <v>0</v>
      </c>
      <c r="L14" s="66"/>
      <c r="M14" s="64"/>
      <c r="N14" s="57">
        <f t="shared" si="5"/>
        <v>0</v>
      </c>
      <c r="O14" s="63"/>
      <c r="P14" s="64"/>
      <c r="Q14" s="57">
        <f t="shared" si="6"/>
        <v>0</v>
      </c>
      <c r="R14" s="55"/>
      <c r="S14" s="56"/>
      <c r="T14" s="57">
        <f t="shared" si="7"/>
        <v>0</v>
      </c>
      <c r="U14" s="55"/>
      <c r="V14" s="56"/>
      <c r="W14" s="59"/>
      <c r="X14" s="12"/>
      <c r="Y14" s="57">
        <f t="shared" si="14"/>
        <v>0</v>
      </c>
      <c r="Z14" s="59">
        <v>3</v>
      </c>
      <c r="AA14" s="12">
        <v>209.5</v>
      </c>
      <c r="AB14" s="57">
        <f t="shared" si="8"/>
        <v>3047.7326968973748</v>
      </c>
      <c r="AC14" s="59">
        <v>4</v>
      </c>
      <c r="AD14" s="12">
        <v>198.6</v>
      </c>
      <c r="AE14" s="57">
        <f t="shared" si="9"/>
        <v>4050.3524672708959</v>
      </c>
      <c r="AF14" s="59"/>
      <c r="AG14" s="12"/>
      <c r="AH14" s="57">
        <f t="shared" si="10"/>
        <v>0</v>
      </c>
      <c r="AI14" s="59"/>
      <c r="AJ14" s="12"/>
      <c r="AK14" s="57">
        <f t="shared" si="11"/>
        <v>0</v>
      </c>
      <c r="AL14" s="59"/>
      <c r="AM14" s="12"/>
      <c r="AN14" s="57">
        <f t="shared" si="12"/>
        <v>0</v>
      </c>
      <c r="AO14" s="59"/>
      <c r="AP14" s="12"/>
      <c r="AQ14" s="57">
        <f t="shared" si="13"/>
        <v>0</v>
      </c>
      <c r="AR14" s="62"/>
      <c r="AS14" s="62"/>
      <c r="AT14" s="62"/>
      <c r="AU14" s="62"/>
    </row>
    <row r="15" spans="1:47" ht="14.4" x14ac:dyDescent="0.3">
      <c r="A15" s="70">
        <f t="shared" si="0"/>
        <v>13</v>
      </c>
      <c r="B15" s="172" t="s">
        <v>70</v>
      </c>
      <c r="C15" s="173" t="s">
        <v>71</v>
      </c>
      <c r="D15" s="173" t="s">
        <v>72</v>
      </c>
      <c r="E15" s="51">
        <f t="shared" si="1"/>
        <v>2</v>
      </c>
      <c r="F15" s="52">
        <f t="shared" si="2"/>
        <v>7</v>
      </c>
      <c r="G15" s="53">
        <f t="shared" si="3"/>
        <v>225.7</v>
      </c>
      <c r="H15" s="54">
        <v>0</v>
      </c>
      <c r="I15" s="55"/>
      <c r="J15" s="56"/>
      <c r="K15" s="57">
        <f t="shared" si="4"/>
        <v>0</v>
      </c>
      <c r="L15" s="58"/>
      <c r="M15" s="56"/>
      <c r="N15" s="57">
        <f t="shared" si="5"/>
        <v>0</v>
      </c>
      <c r="O15" s="55"/>
      <c r="P15" s="56"/>
      <c r="Q15" s="57">
        <f t="shared" si="6"/>
        <v>0</v>
      </c>
      <c r="R15" s="55"/>
      <c r="S15" s="56"/>
      <c r="T15" s="57">
        <f t="shared" si="7"/>
        <v>0</v>
      </c>
      <c r="U15" s="73"/>
      <c r="V15" s="64"/>
      <c r="W15" s="59"/>
      <c r="X15" s="12"/>
      <c r="Y15" s="57">
        <f t="shared" si="14"/>
        <v>0</v>
      </c>
      <c r="Z15" s="59">
        <v>5</v>
      </c>
      <c r="AA15" s="12">
        <v>111.2</v>
      </c>
      <c r="AB15" s="57">
        <f t="shared" si="8"/>
        <v>5089.9280575539569</v>
      </c>
      <c r="AC15" s="59">
        <v>2</v>
      </c>
      <c r="AD15" s="12">
        <v>114.5</v>
      </c>
      <c r="AE15" s="57">
        <f t="shared" si="9"/>
        <v>2087.336244541485</v>
      </c>
      <c r="AF15" s="59"/>
      <c r="AG15" s="12"/>
      <c r="AH15" s="57">
        <f t="shared" si="10"/>
        <v>0</v>
      </c>
      <c r="AI15" s="59"/>
      <c r="AJ15" s="12"/>
      <c r="AK15" s="57">
        <f t="shared" si="11"/>
        <v>0</v>
      </c>
      <c r="AL15" s="59"/>
      <c r="AM15" s="12"/>
      <c r="AN15" s="57">
        <f t="shared" si="12"/>
        <v>0</v>
      </c>
      <c r="AO15" s="59"/>
      <c r="AP15" s="12"/>
      <c r="AQ15" s="57">
        <f t="shared" si="13"/>
        <v>0</v>
      </c>
      <c r="AR15" s="62"/>
      <c r="AS15" s="62"/>
      <c r="AT15" s="62"/>
      <c r="AU15" s="62"/>
    </row>
    <row r="16" spans="1:47" ht="14.4" x14ac:dyDescent="0.3">
      <c r="A16" s="48">
        <f t="shared" si="0"/>
        <v>14</v>
      </c>
      <c r="B16" s="171" t="s">
        <v>18</v>
      </c>
      <c r="C16" s="170" t="s">
        <v>90</v>
      </c>
      <c r="D16" s="170" t="s">
        <v>15</v>
      </c>
      <c r="E16" s="51">
        <f t="shared" si="1"/>
        <v>2</v>
      </c>
      <c r="F16" s="52">
        <f t="shared" si="2"/>
        <v>6</v>
      </c>
      <c r="G16" s="53">
        <f t="shared" si="3"/>
        <v>520</v>
      </c>
      <c r="H16" s="54">
        <v>5090.9090909090901</v>
      </c>
      <c r="I16" s="55">
        <v>4</v>
      </c>
      <c r="J16" s="56">
        <v>262</v>
      </c>
      <c r="K16" s="57">
        <f t="shared" si="4"/>
        <v>4038.1679389312976</v>
      </c>
      <c r="L16" s="58"/>
      <c r="M16" s="56"/>
      <c r="N16" s="57">
        <f t="shared" si="5"/>
        <v>0</v>
      </c>
      <c r="O16" s="55"/>
      <c r="P16" s="56"/>
      <c r="Q16" s="57">
        <f t="shared" si="6"/>
        <v>0</v>
      </c>
      <c r="R16" s="63">
        <v>2</v>
      </c>
      <c r="S16" s="64">
        <v>258</v>
      </c>
      <c r="T16" s="57">
        <f t="shared" si="7"/>
        <v>2038.7596899224807</v>
      </c>
      <c r="U16" s="63"/>
      <c r="V16" s="64"/>
      <c r="W16" s="59"/>
      <c r="X16" s="12"/>
      <c r="Y16" s="57">
        <f t="shared" si="14"/>
        <v>0</v>
      </c>
      <c r="Z16" s="59"/>
      <c r="AA16" s="12"/>
      <c r="AB16" s="57">
        <f t="shared" si="8"/>
        <v>0</v>
      </c>
      <c r="AC16" s="59"/>
      <c r="AD16" s="12"/>
      <c r="AE16" s="57">
        <f t="shared" si="9"/>
        <v>0</v>
      </c>
      <c r="AF16" s="59"/>
      <c r="AG16" s="12"/>
      <c r="AH16" s="57">
        <f t="shared" si="10"/>
        <v>0</v>
      </c>
      <c r="AI16" s="59"/>
      <c r="AJ16" s="12"/>
      <c r="AK16" s="57">
        <f t="shared" si="11"/>
        <v>0</v>
      </c>
      <c r="AL16" s="59"/>
      <c r="AM16" s="12"/>
      <c r="AN16" s="57">
        <f t="shared" si="12"/>
        <v>0</v>
      </c>
      <c r="AO16" s="59"/>
      <c r="AP16" s="12"/>
      <c r="AQ16" s="57">
        <f t="shared" si="13"/>
        <v>0</v>
      </c>
      <c r="AR16" s="62"/>
      <c r="AS16" s="62"/>
      <c r="AT16" s="62"/>
      <c r="AU16" s="62"/>
    </row>
    <row r="17" spans="1:47" ht="14.4" x14ac:dyDescent="0.3">
      <c r="A17" s="48">
        <f t="shared" si="0"/>
        <v>15</v>
      </c>
      <c r="B17" s="171" t="s">
        <v>92</v>
      </c>
      <c r="C17" s="170" t="s">
        <v>30</v>
      </c>
      <c r="D17" s="170" t="s">
        <v>31</v>
      </c>
      <c r="E17" s="51">
        <f t="shared" si="1"/>
        <v>2</v>
      </c>
      <c r="F17" s="52">
        <f t="shared" si="2"/>
        <v>5</v>
      </c>
      <c r="G17" s="53">
        <f t="shared" si="3"/>
        <v>281</v>
      </c>
      <c r="H17" s="54">
        <v>4074.0740740740698</v>
      </c>
      <c r="I17" s="63"/>
      <c r="J17" s="64"/>
      <c r="K17" s="57">
        <f t="shared" si="4"/>
        <v>0</v>
      </c>
      <c r="L17" s="66"/>
      <c r="M17" s="64"/>
      <c r="N17" s="57">
        <f t="shared" si="5"/>
        <v>0</v>
      </c>
      <c r="O17" s="63">
        <v>4</v>
      </c>
      <c r="P17" s="64">
        <v>128</v>
      </c>
      <c r="Q17" s="57">
        <f t="shared" si="6"/>
        <v>4078.125</v>
      </c>
      <c r="R17" s="63"/>
      <c r="S17" s="64"/>
      <c r="T17" s="57">
        <f t="shared" si="7"/>
        <v>0</v>
      </c>
      <c r="U17" s="63">
        <v>1</v>
      </c>
      <c r="V17" s="64">
        <v>153</v>
      </c>
      <c r="W17" s="59"/>
      <c r="X17" s="12"/>
      <c r="Y17" s="57">
        <f t="shared" si="14"/>
        <v>0</v>
      </c>
      <c r="Z17" s="59"/>
      <c r="AA17" s="12"/>
      <c r="AB17" s="57">
        <f t="shared" si="8"/>
        <v>0</v>
      </c>
      <c r="AC17" s="59"/>
      <c r="AD17" s="12"/>
      <c r="AE17" s="57">
        <f t="shared" si="9"/>
        <v>0</v>
      </c>
      <c r="AF17" s="59"/>
      <c r="AG17" s="12"/>
      <c r="AH17" s="57">
        <f t="shared" si="10"/>
        <v>0</v>
      </c>
      <c r="AI17" s="59"/>
      <c r="AJ17" s="12"/>
      <c r="AK17" s="57">
        <f t="shared" si="11"/>
        <v>0</v>
      </c>
      <c r="AL17" s="62"/>
      <c r="AM17" s="62"/>
      <c r="AN17" s="57">
        <f t="shared" si="12"/>
        <v>0</v>
      </c>
      <c r="AO17" s="59"/>
      <c r="AP17" s="12"/>
      <c r="AQ17" s="57">
        <f t="shared" si="13"/>
        <v>0</v>
      </c>
      <c r="AR17" s="62"/>
      <c r="AS17" s="62"/>
      <c r="AT17" s="62"/>
      <c r="AU17" s="62"/>
    </row>
    <row r="18" spans="1:47" ht="14.4" x14ac:dyDescent="0.3">
      <c r="A18" s="48">
        <f t="shared" si="0"/>
        <v>16</v>
      </c>
      <c r="B18" s="192" t="s">
        <v>55</v>
      </c>
      <c r="C18" s="193" t="s">
        <v>56</v>
      </c>
      <c r="D18" s="193" t="s">
        <v>25</v>
      </c>
      <c r="E18" s="65">
        <f t="shared" si="1"/>
        <v>1</v>
      </c>
      <c r="F18" s="52">
        <f t="shared" si="2"/>
        <v>4</v>
      </c>
      <c r="G18" s="53">
        <f t="shared" si="3"/>
        <v>232</v>
      </c>
      <c r="H18" s="54">
        <v>3040.6504065040699</v>
      </c>
      <c r="I18" s="63">
        <v>4</v>
      </c>
      <c r="J18" s="64">
        <v>232</v>
      </c>
      <c r="K18" s="57">
        <f t="shared" si="4"/>
        <v>4043.1034482758623</v>
      </c>
      <c r="L18" s="66"/>
      <c r="M18" s="64"/>
      <c r="N18" s="57">
        <f t="shared" si="5"/>
        <v>0</v>
      </c>
      <c r="O18" s="73"/>
      <c r="P18" s="64"/>
      <c r="Q18" s="57">
        <f t="shared" si="6"/>
        <v>0</v>
      </c>
      <c r="R18" s="55"/>
      <c r="S18" s="56"/>
      <c r="T18" s="57">
        <f t="shared" si="7"/>
        <v>0</v>
      </c>
      <c r="U18" s="63"/>
      <c r="V18" s="64"/>
      <c r="W18" s="59"/>
      <c r="X18" s="12"/>
      <c r="Y18" s="57">
        <f t="shared" si="14"/>
        <v>0</v>
      </c>
      <c r="Z18" s="59"/>
      <c r="AA18" s="12"/>
      <c r="AB18" s="57">
        <f t="shared" si="8"/>
        <v>0</v>
      </c>
      <c r="AC18" s="59"/>
      <c r="AD18" s="12"/>
      <c r="AE18" s="57">
        <f t="shared" si="9"/>
        <v>0</v>
      </c>
      <c r="AF18" s="59"/>
      <c r="AG18" s="12"/>
      <c r="AH18" s="57">
        <f t="shared" si="10"/>
        <v>0</v>
      </c>
      <c r="AI18" s="59"/>
      <c r="AJ18" s="12"/>
      <c r="AK18" s="57">
        <f t="shared" si="11"/>
        <v>0</v>
      </c>
      <c r="AL18" s="59"/>
      <c r="AM18" s="12"/>
      <c r="AN18" s="57">
        <f t="shared" si="12"/>
        <v>0</v>
      </c>
      <c r="AO18" s="59"/>
      <c r="AP18" s="12"/>
      <c r="AQ18" s="57">
        <f t="shared" si="13"/>
        <v>0</v>
      </c>
      <c r="AR18" s="62"/>
      <c r="AS18" s="62"/>
      <c r="AT18" s="62"/>
      <c r="AU18" s="62"/>
    </row>
    <row r="19" spans="1:47" ht="14.4" x14ac:dyDescent="0.3">
      <c r="A19" s="48">
        <f t="shared" si="0"/>
        <v>17</v>
      </c>
      <c r="B19" s="192" t="s">
        <v>68</v>
      </c>
      <c r="C19" s="193" t="s">
        <v>69</v>
      </c>
      <c r="D19" s="193" t="s">
        <v>43</v>
      </c>
      <c r="E19" s="74">
        <f t="shared" si="1"/>
        <v>1</v>
      </c>
      <c r="F19" s="52">
        <f t="shared" si="2"/>
        <v>4</v>
      </c>
      <c r="G19" s="53">
        <f t="shared" si="3"/>
        <v>266</v>
      </c>
      <c r="H19" s="54">
        <v>0</v>
      </c>
      <c r="I19" s="63"/>
      <c r="J19" s="64"/>
      <c r="K19" s="57">
        <f t="shared" si="4"/>
        <v>0</v>
      </c>
      <c r="L19" s="66"/>
      <c r="M19" s="64"/>
      <c r="N19" s="57">
        <f t="shared" si="5"/>
        <v>0</v>
      </c>
      <c r="O19" s="63"/>
      <c r="P19" s="64"/>
      <c r="Q19" s="57">
        <f t="shared" si="6"/>
        <v>0</v>
      </c>
      <c r="R19" s="55"/>
      <c r="S19" s="56"/>
      <c r="T19" s="57">
        <f t="shared" si="7"/>
        <v>0</v>
      </c>
      <c r="U19" s="55">
        <v>4</v>
      </c>
      <c r="V19" s="56">
        <v>266</v>
      </c>
      <c r="W19" s="59"/>
      <c r="X19" s="12"/>
      <c r="Y19" s="57">
        <f t="shared" si="14"/>
        <v>0</v>
      </c>
      <c r="Z19" s="59"/>
      <c r="AA19" s="12"/>
      <c r="AB19" s="57">
        <f t="shared" si="8"/>
        <v>0</v>
      </c>
      <c r="AC19" s="59"/>
      <c r="AD19" s="12"/>
      <c r="AE19" s="57">
        <f t="shared" si="9"/>
        <v>0</v>
      </c>
      <c r="AF19" s="59"/>
      <c r="AG19" s="12"/>
      <c r="AH19" s="57">
        <f t="shared" si="10"/>
        <v>0</v>
      </c>
      <c r="AI19" s="62"/>
      <c r="AJ19" s="62"/>
      <c r="AK19" s="57">
        <f t="shared" si="11"/>
        <v>0</v>
      </c>
      <c r="AL19" s="59"/>
      <c r="AM19" s="12"/>
      <c r="AN19" s="57">
        <f t="shared" si="12"/>
        <v>0</v>
      </c>
      <c r="AO19" s="59"/>
      <c r="AP19" s="12"/>
      <c r="AQ19" s="57">
        <f t="shared" si="13"/>
        <v>0</v>
      </c>
      <c r="AR19" s="62"/>
      <c r="AS19" s="62"/>
      <c r="AT19" s="62"/>
      <c r="AU19" s="62"/>
    </row>
    <row r="20" spans="1:47" ht="14.4" x14ac:dyDescent="0.3">
      <c r="A20" s="48">
        <f t="shared" si="0"/>
        <v>18</v>
      </c>
      <c r="B20" s="192" t="s">
        <v>67</v>
      </c>
      <c r="C20" s="193" t="s">
        <v>45</v>
      </c>
      <c r="D20" s="193" t="s">
        <v>40</v>
      </c>
      <c r="E20" s="74">
        <f t="shared" si="1"/>
        <v>1</v>
      </c>
      <c r="F20" s="52">
        <f t="shared" si="2"/>
        <v>4</v>
      </c>
      <c r="G20" s="53">
        <f t="shared" si="3"/>
        <v>283</v>
      </c>
      <c r="H20" s="54">
        <v>0</v>
      </c>
      <c r="I20" s="55"/>
      <c r="J20" s="56"/>
      <c r="K20" s="57">
        <f t="shared" si="4"/>
        <v>0</v>
      </c>
      <c r="L20" s="58"/>
      <c r="M20" s="56"/>
      <c r="N20" s="57">
        <f t="shared" si="5"/>
        <v>0</v>
      </c>
      <c r="O20" s="55"/>
      <c r="P20" s="56"/>
      <c r="Q20" s="57">
        <f t="shared" si="6"/>
        <v>0</v>
      </c>
      <c r="R20" s="55"/>
      <c r="S20" s="56"/>
      <c r="T20" s="57">
        <f t="shared" si="7"/>
        <v>0</v>
      </c>
      <c r="U20" s="55">
        <v>4</v>
      </c>
      <c r="V20" s="56">
        <v>283</v>
      </c>
      <c r="W20" s="59"/>
      <c r="X20" s="12"/>
      <c r="Y20" s="57">
        <f t="shared" si="14"/>
        <v>0</v>
      </c>
      <c r="Z20" s="59"/>
      <c r="AA20" s="12"/>
      <c r="AB20" s="57">
        <f t="shared" si="8"/>
        <v>0</v>
      </c>
      <c r="AC20" s="59"/>
      <c r="AD20" s="12"/>
      <c r="AE20" s="57">
        <f t="shared" si="9"/>
        <v>0</v>
      </c>
      <c r="AF20" s="59"/>
      <c r="AG20" s="12"/>
      <c r="AH20" s="57">
        <f t="shared" si="10"/>
        <v>0</v>
      </c>
      <c r="AI20" s="59"/>
      <c r="AJ20" s="12"/>
      <c r="AK20" s="57">
        <f t="shared" si="11"/>
        <v>0</v>
      </c>
      <c r="AL20" s="59"/>
      <c r="AM20" s="12"/>
      <c r="AN20" s="57">
        <f t="shared" si="12"/>
        <v>0</v>
      </c>
      <c r="AO20" s="59"/>
      <c r="AP20" s="12"/>
      <c r="AQ20" s="57">
        <f t="shared" si="13"/>
        <v>0</v>
      </c>
      <c r="AR20" s="62"/>
      <c r="AS20" s="62"/>
      <c r="AT20" s="62"/>
      <c r="AU20" s="62"/>
    </row>
    <row r="21" spans="1:47" ht="14.4" x14ac:dyDescent="0.3">
      <c r="A21" s="48">
        <f t="shared" si="0"/>
        <v>19</v>
      </c>
      <c r="B21" s="171" t="s">
        <v>44</v>
      </c>
      <c r="C21" s="170" t="s">
        <v>45</v>
      </c>
      <c r="D21" s="170" t="s">
        <v>40</v>
      </c>
      <c r="E21" s="64">
        <f t="shared" si="1"/>
        <v>2</v>
      </c>
      <c r="F21" s="52">
        <f t="shared" si="2"/>
        <v>4</v>
      </c>
      <c r="G21" s="53">
        <f t="shared" si="3"/>
        <v>523</v>
      </c>
      <c r="H21" s="54">
        <v>3040.3225806451601</v>
      </c>
      <c r="I21" s="68"/>
      <c r="J21" s="69"/>
      <c r="K21" s="57">
        <f t="shared" si="4"/>
        <v>0</v>
      </c>
      <c r="L21" s="58"/>
      <c r="M21" s="56"/>
      <c r="N21" s="57">
        <f t="shared" si="5"/>
        <v>0</v>
      </c>
      <c r="O21" s="55">
        <v>3</v>
      </c>
      <c r="P21" s="56">
        <v>246</v>
      </c>
      <c r="Q21" s="57">
        <f t="shared" si="6"/>
        <v>3040.6504065040649</v>
      </c>
      <c r="R21" s="63"/>
      <c r="S21" s="64"/>
      <c r="T21" s="57">
        <f t="shared" si="7"/>
        <v>0</v>
      </c>
      <c r="U21" s="63">
        <v>1</v>
      </c>
      <c r="V21" s="64">
        <v>277</v>
      </c>
      <c r="W21" s="59"/>
      <c r="X21" s="12"/>
      <c r="Y21" s="57">
        <f t="shared" si="14"/>
        <v>0</v>
      </c>
      <c r="Z21" s="59"/>
      <c r="AA21" s="12"/>
      <c r="AB21" s="57">
        <f t="shared" si="8"/>
        <v>0</v>
      </c>
      <c r="AC21" s="59"/>
      <c r="AD21" s="12"/>
      <c r="AE21" s="57">
        <f t="shared" si="9"/>
        <v>0</v>
      </c>
      <c r="AF21" s="59"/>
      <c r="AG21" s="12"/>
      <c r="AH21" s="57">
        <f t="shared" si="10"/>
        <v>0</v>
      </c>
      <c r="AI21" s="59"/>
      <c r="AJ21" s="12"/>
      <c r="AK21" s="57">
        <f t="shared" si="11"/>
        <v>0</v>
      </c>
      <c r="AL21" s="59"/>
      <c r="AM21" s="12"/>
      <c r="AN21" s="57">
        <f t="shared" si="12"/>
        <v>0</v>
      </c>
      <c r="AO21" s="59"/>
      <c r="AP21" s="12"/>
      <c r="AQ21" s="57">
        <f t="shared" si="13"/>
        <v>0</v>
      </c>
      <c r="AR21" s="62"/>
      <c r="AS21" s="62"/>
      <c r="AT21" s="62"/>
      <c r="AU21" s="62"/>
    </row>
    <row r="22" spans="1:47" ht="14.4" x14ac:dyDescent="0.3">
      <c r="A22" s="48">
        <f t="shared" si="0"/>
        <v>20</v>
      </c>
      <c r="B22" s="168" t="s">
        <v>39</v>
      </c>
      <c r="C22" s="169" t="s">
        <v>35</v>
      </c>
      <c r="D22" s="170" t="s">
        <v>40</v>
      </c>
      <c r="E22" s="51">
        <f t="shared" si="1"/>
        <v>2</v>
      </c>
      <c r="F22" s="52">
        <f t="shared" si="2"/>
        <v>4</v>
      </c>
      <c r="G22" s="53">
        <f t="shared" si="3"/>
        <v>502</v>
      </c>
      <c r="H22" s="54">
        <v>1042.01680672269</v>
      </c>
      <c r="I22" s="63"/>
      <c r="J22" s="64"/>
      <c r="K22" s="57">
        <f t="shared" si="4"/>
        <v>0</v>
      </c>
      <c r="L22" s="66"/>
      <c r="M22" s="64"/>
      <c r="N22" s="57">
        <f t="shared" si="5"/>
        <v>0</v>
      </c>
      <c r="O22" s="63">
        <v>3</v>
      </c>
      <c r="P22" s="64">
        <v>302</v>
      </c>
      <c r="Q22" s="57">
        <f t="shared" si="6"/>
        <v>3033.1125827814567</v>
      </c>
      <c r="R22" s="63"/>
      <c r="S22" s="64"/>
      <c r="T22" s="57">
        <f t="shared" si="7"/>
        <v>0</v>
      </c>
      <c r="U22" s="20">
        <v>1</v>
      </c>
      <c r="V22" s="56">
        <v>200</v>
      </c>
      <c r="W22" s="59"/>
      <c r="X22" s="12"/>
      <c r="Y22" s="57">
        <f t="shared" si="14"/>
        <v>0</v>
      </c>
      <c r="Z22" s="59"/>
      <c r="AA22" s="12"/>
      <c r="AB22" s="57">
        <f t="shared" si="8"/>
        <v>0</v>
      </c>
      <c r="AC22" s="59"/>
      <c r="AD22" s="12"/>
      <c r="AE22" s="57">
        <f t="shared" si="9"/>
        <v>0</v>
      </c>
      <c r="AF22" s="59"/>
      <c r="AG22" s="12"/>
      <c r="AH22" s="57">
        <f t="shared" si="10"/>
        <v>0</v>
      </c>
      <c r="AI22" s="59"/>
      <c r="AJ22" s="12"/>
      <c r="AK22" s="57">
        <f t="shared" si="11"/>
        <v>0</v>
      </c>
      <c r="AL22" s="59"/>
      <c r="AM22" s="12"/>
      <c r="AN22" s="57">
        <f t="shared" si="12"/>
        <v>0</v>
      </c>
      <c r="AO22" s="59"/>
      <c r="AP22" s="12"/>
      <c r="AQ22" s="57">
        <f t="shared" si="13"/>
        <v>0</v>
      </c>
      <c r="AR22" s="62"/>
      <c r="AS22" s="62"/>
      <c r="AT22" s="62"/>
      <c r="AU22" s="62"/>
    </row>
    <row r="23" spans="1:47" ht="14.4" x14ac:dyDescent="0.3">
      <c r="A23" s="48">
        <f t="shared" si="0"/>
        <v>21</v>
      </c>
      <c r="B23" s="192" t="s">
        <v>116</v>
      </c>
      <c r="C23" s="193" t="s">
        <v>118</v>
      </c>
      <c r="D23" s="193" t="s">
        <v>72</v>
      </c>
      <c r="E23" s="167">
        <f t="shared" si="1"/>
        <v>1</v>
      </c>
      <c r="F23" s="52">
        <f t="shared" si="2"/>
        <v>3</v>
      </c>
      <c r="G23" s="53">
        <f t="shared" si="3"/>
        <v>287.10000000000002</v>
      </c>
      <c r="H23" s="54">
        <v>0</v>
      </c>
      <c r="I23" s="55"/>
      <c r="J23" s="56"/>
      <c r="K23" s="57">
        <f t="shared" si="4"/>
        <v>0</v>
      </c>
      <c r="L23" s="58"/>
      <c r="M23" s="56"/>
      <c r="N23" s="57">
        <f t="shared" si="5"/>
        <v>0</v>
      </c>
      <c r="O23" s="20"/>
      <c r="P23" s="56"/>
      <c r="Q23" s="57">
        <f t="shared" si="6"/>
        <v>0</v>
      </c>
      <c r="R23" s="55"/>
      <c r="S23" s="56"/>
      <c r="T23" s="57">
        <f t="shared" si="7"/>
        <v>0</v>
      </c>
      <c r="U23" s="20"/>
      <c r="V23" s="56"/>
      <c r="W23" s="59"/>
      <c r="X23" s="12"/>
      <c r="Y23" s="57">
        <f t="shared" si="14"/>
        <v>0</v>
      </c>
      <c r="Z23" s="59">
        <v>3</v>
      </c>
      <c r="AA23" s="12">
        <v>287.10000000000002</v>
      </c>
      <c r="AB23" s="57">
        <f t="shared" si="8"/>
        <v>3034.8310693138283</v>
      </c>
      <c r="AC23" s="59"/>
      <c r="AD23" s="12"/>
      <c r="AE23" s="57">
        <f t="shared" si="9"/>
        <v>0</v>
      </c>
      <c r="AF23" s="59"/>
      <c r="AG23" s="12"/>
      <c r="AH23" s="57">
        <f t="shared" si="10"/>
        <v>0</v>
      </c>
      <c r="AI23" s="59"/>
      <c r="AJ23" s="12"/>
      <c r="AK23" s="57">
        <f t="shared" si="11"/>
        <v>0</v>
      </c>
      <c r="AL23" s="59"/>
      <c r="AM23" s="12"/>
      <c r="AN23" s="57">
        <f t="shared" si="12"/>
        <v>0</v>
      </c>
      <c r="AO23" s="59"/>
      <c r="AP23" s="12"/>
      <c r="AQ23" s="57">
        <f t="shared" si="13"/>
        <v>0</v>
      </c>
      <c r="AR23" s="62"/>
      <c r="AS23" s="62"/>
      <c r="AT23" s="62"/>
      <c r="AU23" s="62"/>
    </row>
    <row r="24" spans="1:47" ht="14.4" x14ac:dyDescent="0.3">
      <c r="A24" s="48">
        <f t="shared" si="0"/>
        <v>22</v>
      </c>
      <c r="B24" s="192" t="s">
        <v>65</v>
      </c>
      <c r="C24" s="193" t="s">
        <v>66</v>
      </c>
      <c r="D24" s="193" t="s">
        <v>40</v>
      </c>
      <c r="E24" s="74">
        <f t="shared" si="1"/>
        <v>1</v>
      </c>
      <c r="F24" s="52">
        <f t="shared" si="2"/>
        <v>1</v>
      </c>
      <c r="G24" s="53">
        <f t="shared" si="3"/>
        <v>211</v>
      </c>
      <c r="H24" s="54">
        <v>0</v>
      </c>
      <c r="I24" s="63"/>
      <c r="J24" s="64"/>
      <c r="K24" s="57">
        <f t="shared" si="4"/>
        <v>0</v>
      </c>
      <c r="L24" s="66"/>
      <c r="M24" s="64"/>
      <c r="N24" s="57">
        <f t="shared" si="5"/>
        <v>0</v>
      </c>
      <c r="O24" s="63"/>
      <c r="P24" s="64"/>
      <c r="Q24" s="57">
        <f t="shared" si="6"/>
        <v>0</v>
      </c>
      <c r="R24" s="63"/>
      <c r="S24" s="64"/>
      <c r="T24" s="57">
        <f t="shared" si="7"/>
        <v>0</v>
      </c>
      <c r="U24" s="63">
        <v>1</v>
      </c>
      <c r="V24" s="64">
        <v>211</v>
      </c>
      <c r="W24" s="59"/>
      <c r="X24" s="12"/>
      <c r="Y24" s="57">
        <f t="shared" si="14"/>
        <v>0</v>
      </c>
      <c r="Z24" s="59"/>
      <c r="AA24" s="12"/>
      <c r="AB24" s="57">
        <f t="shared" si="8"/>
        <v>0</v>
      </c>
      <c r="AC24" s="59"/>
      <c r="AD24" s="12"/>
      <c r="AE24" s="57">
        <f t="shared" si="9"/>
        <v>0</v>
      </c>
      <c r="AF24" s="59"/>
      <c r="AG24" s="12"/>
      <c r="AH24" s="57">
        <f t="shared" si="10"/>
        <v>0</v>
      </c>
      <c r="AI24" s="59"/>
      <c r="AJ24" s="12"/>
      <c r="AK24" s="57">
        <f t="shared" si="11"/>
        <v>0</v>
      </c>
      <c r="AL24" s="59"/>
      <c r="AM24" s="12"/>
      <c r="AN24" s="57">
        <f t="shared" si="12"/>
        <v>0</v>
      </c>
      <c r="AO24" s="59"/>
      <c r="AP24" s="12"/>
      <c r="AQ24" s="57">
        <f t="shared" si="13"/>
        <v>0</v>
      </c>
      <c r="AR24" s="62"/>
      <c r="AS24" s="62"/>
      <c r="AT24" s="62"/>
      <c r="AU24" s="62"/>
    </row>
    <row r="25" spans="1:47" ht="14.4" x14ac:dyDescent="0.3">
      <c r="A25" s="48">
        <f t="shared" si="0"/>
        <v>23</v>
      </c>
      <c r="B25" s="171" t="s">
        <v>93</v>
      </c>
      <c r="C25" s="170" t="s">
        <v>42</v>
      </c>
      <c r="D25" s="170" t="s">
        <v>43</v>
      </c>
      <c r="E25" s="51">
        <f t="shared" si="1"/>
        <v>2</v>
      </c>
      <c r="F25" s="52">
        <f t="shared" si="2"/>
        <v>1</v>
      </c>
      <c r="G25" s="53">
        <f t="shared" si="3"/>
        <v>510</v>
      </c>
      <c r="H25" s="54">
        <v>1042.01680672269</v>
      </c>
      <c r="I25" s="55"/>
      <c r="J25" s="56"/>
      <c r="K25" s="57">
        <f t="shared" si="4"/>
        <v>0</v>
      </c>
      <c r="L25" s="58"/>
      <c r="M25" s="56"/>
      <c r="N25" s="57">
        <f t="shared" si="5"/>
        <v>0</v>
      </c>
      <c r="O25" s="55">
        <v>1</v>
      </c>
      <c r="P25" s="56">
        <v>238</v>
      </c>
      <c r="Q25" s="57">
        <f t="shared" si="6"/>
        <v>1042.0168067226891</v>
      </c>
      <c r="R25" s="55"/>
      <c r="S25" s="56"/>
      <c r="T25" s="57">
        <f t="shared" si="7"/>
        <v>0</v>
      </c>
      <c r="U25" s="55">
        <v>0</v>
      </c>
      <c r="V25" s="56">
        <v>272</v>
      </c>
      <c r="W25" s="59"/>
      <c r="X25" s="12"/>
      <c r="Y25" s="57">
        <f t="shared" si="14"/>
        <v>0</v>
      </c>
      <c r="Z25" s="59"/>
      <c r="AA25" s="12"/>
      <c r="AB25" s="57">
        <f t="shared" si="8"/>
        <v>0</v>
      </c>
      <c r="AC25" s="59"/>
      <c r="AD25" s="12"/>
      <c r="AE25" s="57">
        <f t="shared" si="9"/>
        <v>0</v>
      </c>
      <c r="AF25" s="59"/>
      <c r="AG25" s="12"/>
      <c r="AH25" s="57">
        <f t="shared" si="10"/>
        <v>0</v>
      </c>
      <c r="AI25" s="59"/>
      <c r="AJ25" s="12"/>
      <c r="AK25" s="57">
        <f t="shared" si="11"/>
        <v>0</v>
      </c>
      <c r="AL25" s="59"/>
      <c r="AM25" s="12"/>
      <c r="AN25" s="57">
        <f t="shared" si="12"/>
        <v>0</v>
      </c>
      <c r="AO25" s="59"/>
      <c r="AP25" s="12"/>
      <c r="AQ25" s="57">
        <f t="shared" si="13"/>
        <v>0</v>
      </c>
      <c r="AR25" s="62"/>
      <c r="AS25" s="62"/>
      <c r="AT25" s="62"/>
      <c r="AU25" s="62"/>
    </row>
    <row r="26" spans="1:47" ht="14.4" x14ac:dyDescent="0.3">
      <c r="A26" s="48">
        <f t="shared" si="0"/>
        <v>24</v>
      </c>
      <c r="B26" s="49"/>
      <c r="C26" s="50"/>
      <c r="D26" s="50"/>
      <c r="E26" s="65">
        <f t="shared" si="1"/>
        <v>0</v>
      </c>
      <c r="F26" s="52">
        <f t="shared" si="2"/>
        <v>0</v>
      </c>
      <c r="G26" s="53">
        <f t="shared" si="3"/>
        <v>0</v>
      </c>
      <c r="H26" s="54">
        <v>0</v>
      </c>
      <c r="I26" s="63"/>
      <c r="J26" s="64"/>
      <c r="K26" s="57">
        <f t="shared" si="4"/>
        <v>0</v>
      </c>
      <c r="L26" s="66"/>
      <c r="M26" s="64"/>
      <c r="N26" s="57">
        <f t="shared" si="5"/>
        <v>0</v>
      </c>
      <c r="O26" s="73"/>
      <c r="P26" s="64"/>
      <c r="Q26" s="57">
        <f t="shared" si="6"/>
        <v>0</v>
      </c>
      <c r="R26" s="63"/>
      <c r="S26" s="64"/>
      <c r="T26" s="57">
        <f t="shared" si="7"/>
        <v>0</v>
      </c>
      <c r="U26" s="20"/>
      <c r="V26" s="56"/>
      <c r="W26" s="59"/>
      <c r="X26" s="12"/>
      <c r="Y26" s="57">
        <f t="shared" si="14"/>
        <v>0</v>
      </c>
      <c r="Z26" s="59"/>
      <c r="AA26" s="12"/>
      <c r="AB26" s="57">
        <f t="shared" si="8"/>
        <v>0</v>
      </c>
      <c r="AC26" s="59"/>
      <c r="AD26" s="12"/>
      <c r="AE26" s="57">
        <f t="shared" si="9"/>
        <v>0</v>
      </c>
      <c r="AF26" s="59"/>
      <c r="AG26" s="12"/>
      <c r="AH26" s="57">
        <f t="shared" si="10"/>
        <v>0</v>
      </c>
      <c r="AI26" s="59"/>
      <c r="AJ26" s="12"/>
      <c r="AK26" s="57">
        <f t="shared" si="11"/>
        <v>0</v>
      </c>
      <c r="AL26" s="59"/>
      <c r="AM26" s="12"/>
      <c r="AN26" s="57">
        <f t="shared" si="12"/>
        <v>0</v>
      </c>
      <c r="AO26" s="59"/>
      <c r="AP26" s="12"/>
      <c r="AQ26" s="57">
        <f t="shared" si="13"/>
        <v>0</v>
      </c>
      <c r="AR26" s="62"/>
      <c r="AS26" s="62"/>
      <c r="AT26" s="62"/>
      <c r="AU26" s="62"/>
    </row>
    <row r="27" spans="1:47" ht="14.4" x14ac:dyDescent="0.3">
      <c r="A27" s="48">
        <f t="shared" si="0"/>
        <v>25</v>
      </c>
      <c r="B27" s="49"/>
      <c r="C27" s="50"/>
      <c r="D27" s="50"/>
      <c r="E27" s="51">
        <f t="shared" ref="E27:E30" si="15">COUNT(I27,L27,O27,R27,U27,W27,Z27,AC27,AF27,AI27,AL27,AO27,AR27,AT27)</f>
        <v>0</v>
      </c>
      <c r="F27" s="52">
        <f t="shared" ref="F27:F30" si="16">SUM(I27,L27,O27,R27,U27,W27,Z27,AC27,AF27,AI27,AL27,AO27,AR27,AT27)</f>
        <v>0</v>
      </c>
      <c r="G27" s="53">
        <f t="shared" ref="G27:G30" si="17">SUM(J27,M27,P27,S27,V27,X27,AA27,AD27,AG27,AJ27,AM27,AP27,AS27,AU27)</f>
        <v>0</v>
      </c>
      <c r="H27" s="54">
        <v>0</v>
      </c>
      <c r="I27" s="63"/>
      <c r="J27" s="64"/>
      <c r="K27" s="57">
        <f t="shared" ref="K27:K30" si="18">1000*IFERROR(I27+10/J27, 0)</f>
        <v>0</v>
      </c>
      <c r="L27" s="66"/>
      <c r="M27" s="64"/>
      <c r="N27" s="57">
        <f t="shared" ref="N27:N30" si="19">1000*IFERROR(L27+10/M27, 0)</f>
        <v>0</v>
      </c>
      <c r="O27" s="63"/>
      <c r="P27" s="64"/>
      <c r="Q27" s="57">
        <f t="shared" ref="Q27:Q30" si="20">1000*IFERROR(O27+10/P27, 0)</f>
        <v>0</v>
      </c>
      <c r="R27" s="63"/>
      <c r="S27" s="64"/>
      <c r="T27" s="57">
        <f t="shared" ref="T27:T30" si="21">1000*IFERROR(R27+10/S27, 0)</f>
        <v>0</v>
      </c>
      <c r="U27" s="63"/>
      <c r="V27" s="64"/>
      <c r="W27" s="59"/>
      <c r="X27" s="12"/>
      <c r="Y27" s="57">
        <f t="shared" ref="Y27:Y30" si="22">1000*IFERROR(W27+10/X27, 0)</f>
        <v>0</v>
      </c>
      <c r="Z27" s="59"/>
      <c r="AA27" s="12"/>
      <c r="AB27" s="57">
        <f t="shared" ref="AB27:AB30" si="23">1000*IFERROR(Z27+10/AA27, 0)</f>
        <v>0</v>
      </c>
      <c r="AC27" s="59"/>
      <c r="AD27" s="12"/>
      <c r="AE27" s="57">
        <f t="shared" ref="AE27:AE30" si="24">1000*IFERROR(AC27+10/AD27, 0)</f>
        <v>0</v>
      </c>
      <c r="AF27" s="59"/>
      <c r="AG27" s="12"/>
      <c r="AH27" s="57">
        <f t="shared" si="10"/>
        <v>0</v>
      </c>
      <c r="AI27" s="59"/>
      <c r="AJ27" s="12"/>
      <c r="AK27" s="57">
        <f t="shared" si="11"/>
        <v>0</v>
      </c>
      <c r="AL27" s="59"/>
      <c r="AM27" s="12"/>
      <c r="AN27" s="57">
        <f t="shared" si="12"/>
        <v>0</v>
      </c>
      <c r="AO27" s="59"/>
      <c r="AP27" s="12"/>
      <c r="AQ27" s="57">
        <f t="shared" si="13"/>
        <v>0</v>
      </c>
      <c r="AR27" s="62"/>
      <c r="AS27" s="62"/>
      <c r="AT27" s="62"/>
      <c r="AU27" s="62"/>
    </row>
    <row r="28" spans="1:47" ht="14.4" x14ac:dyDescent="0.3">
      <c r="A28" s="48">
        <f t="shared" si="0"/>
        <v>26</v>
      </c>
      <c r="B28" s="49"/>
      <c r="C28" s="50"/>
      <c r="D28" s="50"/>
      <c r="E28" s="51">
        <f t="shared" si="15"/>
        <v>0</v>
      </c>
      <c r="F28" s="52">
        <f t="shared" si="16"/>
        <v>0</v>
      </c>
      <c r="G28" s="53">
        <f t="shared" si="17"/>
        <v>0</v>
      </c>
      <c r="H28" s="54">
        <v>0</v>
      </c>
      <c r="I28" s="63"/>
      <c r="J28" s="64"/>
      <c r="K28" s="57">
        <f t="shared" si="18"/>
        <v>0</v>
      </c>
      <c r="L28" s="66"/>
      <c r="M28" s="64"/>
      <c r="N28" s="57">
        <f t="shared" si="19"/>
        <v>0</v>
      </c>
      <c r="O28" s="63"/>
      <c r="P28" s="64"/>
      <c r="Q28" s="57">
        <f t="shared" si="20"/>
        <v>0</v>
      </c>
      <c r="R28" s="55"/>
      <c r="S28" s="56"/>
      <c r="T28" s="57">
        <f t="shared" si="21"/>
        <v>0</v>
      </c>
      <c r="U28" s="55"/>
      <c r="V28" s="56"/>
      <c r="W28" s="59"/>
      <c r="X28" s="12"/>
      <c r="Y28" s="57">
        <f t="shared" si="22"/>
        <v>0</v>
      </c>
      <c r="Z28" s="59"/>
      <c r="AA28" s="12"/>
      <c r="AB28" s="57">
        <f t="shared" si="23"/>
        <v>0</v>
      </c>
      <c r="AC28" s="59"/>
      <c r="AD28" s="12"/>
      <c r="AE28" s="57">
        <f t="shared" si="24"/>
        <v>0</v>
      </c>
      <c r="AF28" s="59"/>
      <c r="AG28" s="12"/>
      <c r="AH28" s="57">
        <f t="shared" si="10"/>
        <v>0</v>
      </c>
      <c r="AI28" s="59"/>
      <c r="AJ28" s="12"/>
      <c r="AK28" s="57">
        <f t="shared" si="11"/>
        <v>0</v>
      </c>
      <c r="AL28" s="59"/>
      <c r="AM28" s="12"/>
      <c r="AN28" s="57">
        <f t="shared" si="12"/>
        <v>0</v>
      </c>
      <c r="AO28" s="59"/>
      <c r="AP28" s="12"/>
      <c r="AQ28" s="57">
        <f t="shared" si="13"/>
        <v>0</v>
      </c>
      <c r="AR28" s="62"/>
      <c r="AS28" s="62"/>
      <c r="AT28" s="62"/>
      <c r="AU28" s="62"/>
    </row>
    <row r="29" spans="1:47" ht="14.4" x14ac:dyDescent="0.3">
      <c r="A29" s="48">
        <f t="shared" si="0"/>
        <v>27</v>
      </c>
      <c r="B29" s="49"/>
      <c r="C29" s="50"/>
      <c r="D29" s="50"/>
      <c r="E29" s="51">
        <f t="shared" si="15"/>
        <v>0</v>
      </c>
      <c r="F29" s="52">
        <f t="shared" si="16"/>
        <v>0</v>
      </c>
      <c r="G29" s="53">
        <f t="shared" si="17"/>
        <v>0</v>
      </c>
      <c r="H29" s="54">
        <v>0</v>
      </c>
      <c r="I29" s="63"/>
      <c r="J29" s="64"/>
      <c r="K29" s="57">
        <f t="shared" si="18"/>
        <v>0</v>
      </c>
      <c r="L29" s="66"/>
      <c r="M29" s="64"/>
      <c r="N29" s="57">
        <f t="shared" si="19"/>
        <v>0</v>
      </c>
      <c r="O29" s="63"/>
      <c r="P29" s="64"/>
      <c r="Q29" s="57">
        <f t="shared" si="20"/>
        <v>0</v>
      </c>
      <c r="R29" s="55"/>
      <c r="S29" s="56"/>
      <c r="T29" s="57">
        <f t="shared" si="21"/>
        <v>0</v>
      </c>
      <c r="U29" s="55"/>
      <c r="V29" s="56"/>
      <c r="W29" s="59"/>
      <c r="X29" s="12"/>
      <c r="Y29" s="57">
        <f t="shared" si="22"/>
        <v>0</v>
      </c>
      <c r="Z29" s="59"/>
      <c r="AA29" s="12"/>
      <c r="AB29" s="57">
        <f t="shared" si="23"/>
        <v>0</v>
      </c>
      <c r="AC29" s="59"/>
      <c r="AD29" s="12"/>
      <c r="AE29" s="57">
        <f t="shared" si="24"/>
        <v>0</v>
      </c>
      <c r="AF29" s="59"/>
      <c r="AG29" s="12"/>
      <c r="AH29" s="57">
        <f t="shared" si="10"/>
        <v>0</v>
      </c>
      <c r="AI29" s="59"/>
      <c r="AJ29" s="12"/>
      <c r="AK29" s="57">
        <f t="shared" si="11"/>
        <v>0</v>
      </c>
      <c r="AL29" s="59"/>
      <c r="AM29" s="12"/>
      <c r="AN29" s="57">
        <f t="shared" si="12"/>
        <v>0</v>
      </c>
      <c r="AO29" s="59"/>
      <c r="AP29" s="12"/>
      <c r="AQ29" s="57">
        <f t="shared" si="13"/>
        <v>0</v>
      </c>
      <c r="AR29" s="62"/>
      <c r="AS29" s="62"/>
      <c r="AT29" s="62"/>
      <c r="AU29" s="62"/>
    </row>
    <row r="30" spans="1:47" ht="14.4" x14ac:dyDescent="0.3">
      <c r="A30" s="48">
        <f t="shared" si="0"/>
        <v>28</v>
      </c>
      <c r="B30" s="71"/>
      <c r="C30" s="72"/>
      <c r="D30" s="72"/>
      <c r="E30" s="51">
        <f t="shared" si="15"/>
        <v>0</v>
      </c>
      <c r="F30" s="52">
        <f t="shared" si="16"/>
        <v>0</v>
      </c>
      <c r="G30" s="53">
        <f t="shared" si="17"/>
        <v>0</v>
      </c>
      <c r="I30" s="55"/>
      <c r="J30" s="56"/>
      <c r="K30" s="57">
        <f t="shared" si="18"/>
        <v>0</v>
      </c>
      <c r="L30" s="58"/>
      <c r="M30" s="56"/>
      <c r="N30" s="57">
        <f t="shared" si="19"/>
        <v>0</v>
      </c>
      <c r="O30" s="55"/>
      <c r="P30" s="56"/>
      <c r="Q30" s="57">
        <f t="shared" si="20"/>
        <v>0</v>
      </c>
      <c r="R30" s="55"/>
      <c r="S30" s="56"/>
      <c r="T30" s="57">
        <f t="shared" si="21"/>
        <v>0</v>
      </c>
      <c r="U30" s="55"/>
      <c r="V30" s="56"/>
      <c r="W30" s="59"/>
      <c r="X30" s="12"/>
      <c r="Y30" s="57">
        <f t="shared" si="22"/>
        <v>0</v>
      </c>
      <c r="Z30" s="59"/>
      <c r="AA30" s="12"/>
      <c r="AB30" s="57">
        <f t="shared" si="23"/>
        <v>0</v>
      </c>
      <c r="AC30" s="59"/>
      <c r="AD30" s="12"/>
      <c r="AE30" s="57">
        <f t="shared" si="24"/>
        <v>0</v>
      </c>
      <c r="AF30" s="59"/>
      <c r="AG30" s="12"/>
      <c r="AH30" s="57">
        <f t="shared" si="10"/>
        <v>0</v>
      </c>
      <c r="AI30" s="59"/>
      <c r="AJ30" s="12"/>
      <c r="AK30" s="57">
        <f t="shared" si="11"/>
        <v>0</v>
      </c>
      <c r="AL30" s="59"/>
      <c r="AM30" s="12"/>
      <c r="AN30" s="12"/>
      <c r="AO30" s="59"/>
      <c r="AP30" s="12"/>
      <c r="AQ30" s="57">
        <f t="shared" si="13"/>
        <v>0</v>
      </c>
      <c r="AR30" s="62"/>
      <c r="AS30" s="62"/>
      <c r="AT30" s="62"/>
      <c r="AU30" s="62"/>
    </row>
    <row r="33" spans="2:4" ht="14.4" x14ac:dyDescent="0.3">
      <c r="B33" t="s">
        <v>81</v>
      </c>
      <c r="C33" s="32"/>
      <c r="D33" t="s">
        <v>82</v>
      </c>
    </row>
    <row r="34" spans="2:4" ht="14.4" x14ac:dyDescent="0.3">
      <c r="C34" s="33"/>
      <c r="D34" t="s">
        <v>94</v>
      </c>
    </row>
    <row r="35" spans="2:4" ht="14.4" x14ac:dyDescent="0.3">
      <c r="C35" s="34"/>
      <c r="D35" t="s">
        <v>84</v>
      </c>
    </row>
  </sheetData>
  <sortState xmlns:xlrd2="http://schemas.microsoft.com/office/spreadsheetml/2017/richdata2" ref="B3:AE26">
    <sortCondition descending="1" ref="F3:F26"/>
    <sortCondition ref="E3:E26"/>
  </sortState>
  <mergeCells count="15">
    <mergeCell ref="B1:D1"/>
    <mergeCell ref="I2:J2"/>
    <mergeCell ref="L2:M2"/>
    <mergeCell ref="O2:P2"/>
    <mergeCell ref="R2:S2"/>
    <mergeCell ref="U2:V2"/>
    <mergeCell ref="W2:X2"/>
    <mergeCell ref="Z2:AA2"/>
    <mergeCell ref="AC2:AD2"/>
    <mergeCell ref="AF2:AG2"/>
    <mergeCell ref="AI2:AJ2"/>
    <mergeCell ref="AL2:AM2"/>
    <mergeCell ref="AO2:AP2"/>
    <mergeCell ref="AR2:AS2"/>
    <mergeCell ref="AT2:AU2"/>
  </mergeCells>
  <pageMargins left="0.7" right="0.7" top="0.75" bottom="0.75" header="0.511811023622047" footer="0.511811023622047"/>
  <pageSetup paperSize="8" fitToHeight="0" orientation="landscape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S34"/>
  <sheetViews>
    <sheetView topLeftCell="A2" zoomScaleNormal="100" workbookViewId="0">
      <selection activeCell="W11" sqref="W11"/>
    </sheetView>
  </sheetViews>
  <sheetFormatPr defaultColWidth="8.77734375" defaultRowHeight="14.25" customHeight="1" x14ac:dyDescent="0.3"/>
  <cols>
    <col min="1" max="1" width="3" customWidth="1"/>
    <col min="2" max="2" width="12" customWidth="1"/>
    <col min="3" max="3" width="13.44140625" customWidth="1"/>
    <col min="4" max="4" width="21.88671875" customWidth="1"/>
    <col min="5" max="5" width="5.88671875" customWidth="1"/>
    <col min="6" max="6" width="8.44140625" customWidth="1"/>
    <col min="7" max="10" width="5" customWidth="1"/>
    <col min="11" max="19" width="6.88671875" customWidth="1"/>
  </cols>
  <sheetData>
    <row r="1" spans="1:19" ht="21" x14ac:dyDescent="0.4">
      <c r="A1" s="194" t="s">
        <v>85</v>
      </c>
      <c r="B1" s="194"/>
      <c r="C1" s="194"/>
      <c r="D1" s="194"/>
      <c r="E1" s="3"/>
      <c r="F1" s="4"/>
      <c r="G1" s="4"/>
      <c r="H1" s="4"/>
      <c r="I1" s="4"/>
      <c r="J1" s="4"/>
      <c r="K1" s="4"/>
      <c r="L1" s="4"/>
      <c r="M1" s="4"/>
      <c r="N1" s="4"/>
      <c r="O1" s="4"/>
    </row>
    <row r="2" spans="1:19" ht="286.5" customHeight="1" x14ac:dyDescent="0.3">
      <c r="A2" s="5"/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2" t="s">
        <v>6</v>
      </c>
      <c r="H2" s="2" t="s">
        <v>7</v>
      </c>
      <c r="I2" s="7" t="s">
        <v>8</v>
      </c>
      <c r="J2" s="8" t="s">
        <v>9</v>
      </c>
      <c r="K2" s="9" t="s">
        <v>10</v>
      </c>
      <c r="L2" s="9" t="s">
        <v>11</v>
      </c>
      <c r="M2" s="9" t="s">
        <v>12</v>
      </c>
      <c r="N2" s="9"/>
      <c r="O2" s="9"/>
      <c r="P2" s="8"/>
      <c r="Q2" s="8"/>
      <c r="R2" s="9"/>
      <c r="S2" s="10"/>
    </row>
    <row r="3" spans="1:19" ht="14.4" x14ac:dyDescent="0.3">
      <c r="A3" s="11">
        <f t="shared" ref="A3:A28" si="0">A2+1</f>
        <v>1</v>
      </c>
      <c r="B3" s="175" t="s">
        <v>16</v>
      </c>
      <c r="C3" s="176" t="s">
        <v>17</v>
      </c>
      <c r="D3" s="176" t="s">
        <v>15</v>
      </c>
      <c r="E3" s="13">
        <f t="shared" ref="E3:E28" si="1">COUNT(G3:S3)</f>
        <v>5</v>
      </c>
      <c r="F3" s="14">
        <f>IF(E3&gt;=3, SUM(LARGE(G3:S3, {1,2,3})), IF(E3&gt;=2, SUM(LARGE(G3:S3, {1,2})), SUM(G3:S3)))</f>
        <v>4040</v>
      </c>
      <c r="G3" s="16">
        <v>826</v>
      </c>
      <c r="H3" s="12">
        <v>1200</v>
      </c>
      <c r="I3" s="16"/>
      <c r="J3" s="75">
        <v>1504</v>
      </c>
      <c r="K3" s="12"/>
      <c r="L3" s="12">
        <v>1336</v>
      </c>
      <c r="M3" s="12">
        <v>876</v>
      </c>
      <c r="N3" s="12"/>
      <c r="O3" s="17"/>
      <c r="P3" s="18"/>
      <c r="Q3" s="18"/>
      <c r="R3" s="19"/>
      <c r="S3" s="19"/>
    </row>
    <row r="4" spans="1:19" ht="14.4" x14ac:dyDescent="0.3">
      <c r="A4" s="11">
        <f t="shared" si="0"/>
        <v>2</v>
      </c>
      <c r="B4" s="174" t="s">
        <v>13</v>
      </c>
      <c r="C4" s="159" t="s">
        <v>14</v>
      </c>
      <c r="D4" s="159" t="s">
        <v>15</v>
      </c>
      <c r="E4" s="13">
        <f t="shared" si="1"/>
        <v>5</v>
      </c>
      <c r="F4" s="14">
        <f>IF(E4&gt;=3, SUM(LARGE(G4:S4, {1,2,3})), IF(E4&gt;=2, SUM(LARGE(G4:S4, {1,2})), SUM(G4:S4)))</f>
        <v>4064</v>
      </c>
      <c r="G4" s="158">
        <v>1112</v>
      </c>
      <c r="H4" s="16">
        <v>1048</v>
      </c>
      <c r="I4" s="16"/>
      <c r="J4" s="17">
        <v>940</v>
      </c>
      <c r="K4" s="17"/>
      <c r="L4" s="157">
        <v>1684</v>
      </c>
      <c r="M4" s="17">
        <v>1268</v>
      </c>
      <c r="N4" s="17"/>
      <c r="O4" s="17"/>
      <c r="P4" s="18"/>
      <c r="Q4" s="18"/>
      <c r="R4" s="19"/>
      <c r="S4" s="19"/>
    </row>
    <row r="5" spans="1:19" ht="14.4" x14ac:dyDescent="0.3">
      <c r="A5" s="11">
        <f t="shared" si="0"/>
        <v>3</v>
      </c>
      <c r="B5" s="175" t="s">
        <v>20</v>
      </c>
      <c r="C5" s="176" t="s">
        <v>21</v>
      </c>
      <c r="D5" s="176" t="s">
        <v>22</v>
      </c>
      <c r="E5" s="13">
        <f t="shared" si="1"/>
        <v>4</v>
      </c>
      <c r="F5" s="14">
        <f>IF(E5&gt;=3, SUM(LARGE(G5:S5, {1,2,3})), IF(E5&gt;=2, SUM(LARGE(G5:S5, {1,2})), SUM(G5:S5)))</f>
        <v>3456</v>
      </c>
      <c r="G5" s="158">
        <v>1250</v>
      </c>
      <c r="H5" s="17">
        <v>916</v>
      </c>
      <c r="I5" s="16"/>
      <c r="J5" s="17"/>
      <c r="K5" s="17"/>
      <c r="L5" s="17">
        <v>746</v>
      </c>
      <c r="M5" s="159">
        <v>1290</v>
      </c>
      <c r="N5" s="12"/>
      <c r="O5" s="17"/>
      <c r="P5" s="18"/>
      <c r="Q5" s="18"/>
      <c r="R5" s="19"/>
      <c r="S5" s="19"/>
    </row>
    <row r="6" spans="1:19" ht="14.4" x14ac:dyDescent="0.3">
      <c r="A6" s="11">
        <f t="shared" si="0"/>
        <v>4</v>
      </c>
      <c r="B6" s="175" t="s">
        <v>26</v>
      </c>
      <c r="C6" s="176" t="s">
        <v>27</v>
      </c>
      <c r="D6" s="176" t="s">
        <v>28</v>
      </c>
      <c r="E6" s="13">
        <f t="shared" si="1"/>
        <v>2</v>
      </c>
      <c r="F6" s="14">
        <f>IF(E6&gt;=3, SUM(LARGE(G6:S6, {1,2,3})), IF(E6&gt;=2, SUM(LARGE(G6:S6, {1,2})), SUM(G6:S6)))</f>
        <v>1886</v>
      </c>
      <c r="G6" s="16">
        <v>836</v>
      </c>
      <c r="H6" s="21">
        <v>1050</v>
      </c>
      <c r="I6" s="16"/>
      <c r="J6" s="17"/>
      <c r="K6" s="12"/>
      <c r="L6" s="17"/>
      <c r="M6" s="17"/>
      <c r="N6" s="17"/>
      <c r="O6" s="17"/>
      <c r="P6" s="18"/>
      <c r="Q6" s="18"/>
      <c r="R6" s="19"/>
      <c r="S6" s="19"/>
    </row>
    <row r="7" spans="1:19" ht="14.4" x14ac:dyDescent="0.3">
      <c r="A7" s="11">
        <f t="shared" si="0"/>
        <v>5</v>
      </c>
      <c r="B7" s="175" t="s">
        <v>18</v>
      </c>
      <c r="C7" s="176" t="s">
        <v>19</v>
      </c>
      <c r="D7" s="176" t="s">
        <v>95</v>
      </c>
      <c r="E7" s="13">
        <f t="shared" si="1"/>
        <v>2</v>
      </c>
      <c r="F7" s="14">
        <f>IF(E7&gt;=3, SUM(LARGE(G7:S7, {1,2,3})), IF(E7&gt;=2, SUM(LARGE(G7:S7, {1,2})), SUM(G7:S7)))</f>
        <v>1674</v>
      </c>
      <c r="G7" s="16">
        <v>620</v>
      </c>
      <c r="H7" s="16"/>
      <c r="I7" s="12"/>
      <c r="J7" s="21">
        <v>1054</v>
      </c>
      <c r="K7" s="17"/>
      <c r="L7" s="17"/>
      <c r="M7" s="17"/>
      <c r="N7" s="17"/>
      <c r="O7" s="17"/>
      <c r="P7" s="18"/>
      <c r="Q7" s="18"/>
      <c r="R7" s="19"/>
      <c r="S7" s="19"/>
    </row>
    <row r="8" spans="1:19" ht="14.4" x14ac:dyDescent="0.3">
      <c r="A8" s="11">
        <f t="shared" si="0"/>
        <v>6</v>
      </c>
      <c r="B8" s="190" t="s">
        <v>50</v>
      </c>
      <c r="C8" s="191" t="s">
        <v>51</v>
      </c>
      <c r="D8" s="191" t="s">
        <v>25</v>
      </c>
      <c r="E8" s="28">
        <f t="shared" si="1"/>
        <v>1</v>
      </c>
      <c r="F8" s="14">
        <f>IF(E8&gt;=3, SUM(LARGE(G8:S8, {1,2,3})), IF(E8&gt;=2, SUM(LARGE(G8:S8, {1,2})), SUM(G8:S8)))</f>
        <v>1388</v>
      </c>
      <c r="G8" s="17"/>
      <c r="H8" s="21">
        <v>1388</v>
      </c>
      <c r="I8" s="17"/>
      <c r="J8" s="12"/>
      <c r="K8" s="12"/>
      <c r="L8" s="17"/>
      <c r="M8" s="17"/>
      <c r="N8" s="17"/>
      <c r="O8" s="17"/>
      <c r="P8" s="19"/>
      <c r="Q8" s="18"/>
      <c r="R8" s="19"/>
      <c r="S8" s="19"/>
    </row>
    <row r="9" spans="1:19" ht="14.4" x14ac:dyDescent="0.3">
      <c r="A9" s="11">
        <f t="shared" si="0"/>
        <v>7</v>
      </c>
      <c r="B9" s="184" t="s">
        <v>52</v>
      </c>
      <c r="C9" s="185" t="s">
        <v>53</v>
      </c>
      <c r="D9" s="185" t="s">
        <v>64</v>
      </c>
      <c r="E9" s="13">
        <f t="shared" si="1"/>
        <v>3</v>
      </c>
      <c r="F9" s="14">
        <f>IF(E9&gt;=3, SUM(LARGE(G9:S9, {1,2,3})), IF(E9&gt;=2, SUM(LARGE(G9:S9, {1,2})), SUM(G9:S9)))</f>
        <v>3892</v>
      </c>
      <c r="G9" s="23"/>
      <c r="H9" s="12">
        <v>1254</v>
      </c>
      <c r="I9" s="23"/>
      <c r="J9" s="12"/>
      <c r="K9" s="12"/>
      <c r="L9" s="159">
        <v>1508</v>
      </c>
      <c r="M9" s="12">
        <v>1130</v>
      </c>
      <c r="N9" s="12"/>
      <c r="O9" s="12"/>
      <c r="P9" s="18"/>
      <c r="Q9" s="18"/>
      <c r="R9" s="19"/>
      <c r="S9" s="19"/>
    </row>
    <row r="10" spans="1:19" ht="14.4" x14ac:dyDescent="0.3">
      <c r="A10" s="11">
        <f t="shared" si="0"/>
        <v>8</v>
      </c>
      <c r="B10" s="175" t="s">
        <v>29</v>
      </c>
      <c r="C10" s="176" t="s">
        <v>30</v>
      </c>
      <c r="D10" s="176" t="s">
        <v>31</v>
      </c>
      <c r="E10" s="13">
        <f t="shared" si="1"/>
        <v>2</v>
      </c>
      <c r="F10" s="14">
        <f>IF(E10&gt;=3, SUM(LARGE(G10:S10, {1,2,3})), IF(E10&gt;=2, SUM(LARGE(G10:S10, {1,2})), SUM(G10:S10)))</f>
        <v>2372</v>
      </c>
      <c r="G10" s="16"/>
      <c r="H10" s="12"/>
      <c r="I10" s="15">
        <v>1212</v>
      </c>
      <c r="J10" s="12"/>
      <c r="K10" s="17">
        <v>1160</v>
      </c>
      <c r="L10" s="12"/>
      <c r="M10" s="12"/>
      <c r="N10" s="12"/>
      <c r="O10" s="12"/>
      <c r="P10" s="18"/>
      <c r="Q10" s="18"/>
      <c r="R10" s="19"/>
      <c r="S10" s="19"/>
    </row>
    <row r="11" spans="1:19" ht="14.4" x14ac:dyDescent="0.3">
      <c r="A11" s="11">
        <f t="shared" si="0"/>
        <v>9</v>
      </c>
      <c r="B11" s="175" t="s">
        <v>32</v>
      </c>
      <c r="C11" s="176" t="s">
        <v>33</v>
      </c>
      <c r="D11" s="176" t="s">
        <v>31</v>
      </c>
      <c r="E11" s="13">
        <f t="shared" si="1"/>
        <v>2</v>
      </c>
      <c r="F11" s="14">
        <f>IF(E11&gt;=3, SUM(LARGE(G11:S11, {1,2,3})), IF(E11&gt;=2, SUM(LARGE(G11:S11, {1,2})), SUM(G11:S11)))</f>
        <v>1854</v>
      </c>
      <c r="G11" s="12"/>
      <c r="H11" s="16"/>
      <c r="I11" s="21">
        <v>1196</v>
      </c>
      <c r="J11" s="12"/>
      <c r="K11" s="12">
        <v>658</v>
      </c>
      <c r="L11" s="12"/>
      <c r="M11" s="12"/>
      <c r="N11" s="12"/>
      <c r="O11" s="12"/>
      <c r="P11" s="18"/>
      <c r="Q11" s="18"/>
      <c r="R11" s="19"/>
      <c r="S11" s="19"/>
    </row>
    <row r="12" spans="1:19" ht="14.4" x14ac:dyDescent="0.3">
      <c r="A12" s="11">
        <f t="shared" si="0"/>
        <v>10</v>
      </c>
      <c r="B12" s="175" t="s">
        <v>48</v>
      </c>
      <c r="C12" s="176" t="s">
        <v>49</v>
      </c>
      <c r="D12" s="176" t="s">
        <v>22</v>
      </c>
      <c r="E12" s="13">
        <f t="shared" si="1"/>
        <v>3</v>
      </c>
      <c r="F12" s="14">
        <f>IF(E12&gt;=3, SUM(LARGE(G12:S12, {1,2,3})), IF(E12&gt;=2, SUM(LARGE(G12:S12, {1,2})), SUM(G12:S12)))</f>
        <v>3074</v>
      </c>
      <c r="G12" s="16"/>
      <c r="H12" s="21">
        <v>1132</v>
      </c>
      <c r="I12" s="16"/>
      <c r="J12" s="17"/>
      <c r="K12" s="17"/>
      <c r="L12" s="17">
        <v>826</v>
      </c>
      <c r="M12" s="17">
        <v>1116</v>
      </c>
      <c r="N12" s="17"/>
      <c r="O12" s="17"/>
      <c r="P12" s="19"/>
      <c r="Q12" s="18"/>
      <c r="R12" s="19"/>
      <c r="S12" s="19"/>
    </row>
    <row r="13" spans="1:19" ht="14.4" x14ac:dyDescent="0.3">
      <c r="A13" s="11">
        <f t="shared" si="0"/>
        <v>11</v>
      </c>
      <c r="B13" s="175" t="s">
        <v>55</v>
      </c>
      <c r="C13" s="176" t="s">
        <v>56</v>
      </c>
      <c r="D13" s="176" t="s">
        <v>25</v>
      </c>
      <c r="E13" s="28">
        <f t="shared" si="1"/>
        <v>1</v>
      </c>
      <c r="F13" s="14">
        <f>IF(E13&gt;=3, SUM(LARGE(G13:S13, {1,2,3})), IF(E13&gt;=2, SUM(LARGE(G13:S13, {1,2})), SUM(G13:S13)))</f>
        <v>1102</v>
      </c>
      <c r="G13" s="21">
        <v>1102</v>
      </c>
      <c r="H13" s="12"/>
      <c r="I13" s="12"/>
      <c r="J13" s="12"/>
      <c r="K13" s="12"/>
      <c r="L13" s="12"/>
      <c r="M13" s="17"/>
      <c r="N13" s="17"/>
      <c r="O13" s="17"/>
      <c r="P13" s="19"/>
      <c r="Q13" s="18"/>
      <c r="R13" s="19"/>
      <c r="S13" s="19"/>
    </row>
    <row r="14" spans="1:19" ht="14.4" x14ac:dyDescent="0.3">
      <c r="A14" s="11">
        <f t="shared" si="0"/>
        <v>12</v>
      </c>
      <c r="B14" s="175" t="s">
        <v>34</v>
      </c>
      <c r="C14" s="176" t="s">
        <v>35</v>
      </c>
      <c r="D14" s="176" t="s">
        <v>36</v>
      </c>
      <c r="E14" s="13">
        <f t="shared" si="1"/>
        <v>2</v>
      </c>
      <c r="F14" s="14">
        <f>IF(E14&gt;=3, SUM(LARGE(G14:S14, {1,2,3})), IF(E14&gt;=2, SUM(LARGE(G14:S14, {1,2})), SUM(G14:S14)))</f>
        <v>2066</v>
      </c>
      <c r="G14" s="12"/>
      <c r="H14" s="12"/>
      <c r="I14" s="12">
        <v>876</v>
      </c>
      <c r="J14" s="17"/>
      <c r="K14" s="21">
        <v>1190</v>
      </c>
      <c r="L14" s="17"/>
      <c r="M14" s="17"/>
      <c r="N14" s="17"/>
      <c r="O14" s="12"/>
      <c r="P14" s="18"/>
      <c r="Q14" s="19"/>
      <c r="R14" s="19"/>
      <c r="S14" s="19"/>
    </row>
    <row r="15" spans="1:19" ht="14.4" x14ac:dyDescent="0.3">
      <c r="A15" s="11">
        <f t="shared" si="0"/>
        <v>13</v>
      </c>
      <c r="B15" s="182" t="s">
        <v>39</v>
      </c>
      <c r="C15" s="183" t="s">
        <v>35</v>
      </c>
      <c r="D15" s="183" t="s">
        <v>40</v>
      </c>
      <c r="E15" s="13">
        <f t="shared" si="1"/>
        <v>2</v>
      </c>
      <c r="F15" s="14">
        <f>IF(E15&gt;=3, SUM(LARGE(G15:S15, {1,2,3})), IF(E15&gt;=2, SUM(LARGE(G15:S15, {1,2})), SUM(G15:S15)))</f>
        <v>1226</v>
      </c>
      <c r="G15" s="12"/>
      <c r="H15" s="12"/>
      <c r="I15" s="12">
        <v>538</v>
      </c>
      <c r="J15" s="12"/>
      <c r="K15" s="181">
        <v>688</v>
      </c>
      <c r="L15" s="17"/>
      <c r="M15" s="17"/>
      <c r="N15" s="17"/>
      <c r="O15" s="12"/>
      <c r="P15" s="19"/>
      <c r="Q15" s="19"/>
      <c r="R15" s="19"/>
      <c r="S15" s="19"/>
    </row>
    <row r="16" spans="1:19" ht="14.4" x14ac:dyDescent="0.3">
      <c r="A16" s="11">
        <f t="shared" si="0"/>
        <v>14</v>
      </c>
      <c r="B16" s="190" t="s">
        <v>96</v>
      </c>
      <c r="C16" s="191" t="s">
        <v>58</v>
      </c>
      <c r="D16" s="191" t="s">
        <v>97</v>
      </c>
      <c r="E16" s="28">
        <f t="shared" si="1"/>
        <v>1</v>
      </c>
      <c r="F16" s="14">
        <f>IF(E16&gt;=3, SUM(LARGE(G16:S16, {1,2,3})), IF(E16&gt;=2, SUM(LARGE(G16:S16, {1,2})), SUM(G16:S16)))</f>
        <v>384</v>
      </c>
      <c r="G16" s="12"/>
      <c r="H16" s="12">
        <v>384</v>
      </c>
      <c r="I16" s="12"/>
      <c r="J16" s="12"/>
      <c r="K16" s="16"/>
      <c r="L16" s="12"/>
      <c r="M16" s="17"/>
      <c r="N16" s="17"/>
      <c r="O16" s="12"/>
      <c r="P16" s="19"/>
      <c r="Q16" s="19"/>
      <c r="R16" s="19"/>
      <c r="S16" s="19"/>
    </row>
    <row r="17" spans="1:19" ht="14.4" x14ac:dyDescent="0.3">
      <c r="A17" s="11">
        <f t="shared" si="0"/>
        <v>15</v>
      </c>
      <c r="B17" s="186" t="s">
        <v>44</v>
      </c>
      <c r="C17" s="187" t="s">
        <v>45</v>
      </c>
      <c r="D17" s="187" t="s">
        <v>40</v>
      </c>
      <c r="E17" s="13">
        <f t="shared" si="1"/>
        <v>2</v>
      </c>
      <c r="F17" s="14">
        <f>IF(E17&gt;=3, SUM(LARGE(G17:S17, {1,2,3})), IF(E17&gt;=2, SUM(LARGE(G17:S17, {1,2})), SUM(G17:S17)))</f>
        <v>478</v>
      </c>
      <c r="G17" s="76"/>
      <c r="H17" s="76"/>
      <c r="I17" s="76">
        <v>126</v>
      </c>
      <c r="J17" s="12"/>
      <c r="K17" s="181">
        <v>352</v>
      </c>
      <c r="L17" s="12"/>
      <c r="M17" s="12"/>
      <c r="N17" s="12"/>
      <c r="O17" s="12"/>
      <c r="P17" s="19"/>
      <c r="Q17" s="19"/>
      <c r="R17" s="19"/>
      <c r="S17" s="19"/>
    </row>
    <row r="18" spans="1:19" ht="14.4" x14ac:dyDescent="0.3">
      <c r="A18" s="11">
        <f t="shared" si="0"/>
        <v>16</v>
      </c>
      <c r="B18" s="174" t="s">
        <v>70</v>
      </c>
      <c r="C18" s="159" t="s">
        <v>71</v>
      </c>
      <c r="D18" s="159" t="s">
        <v>72</v>
      </c>
      <c r="E18" s="13">
        <f t="shared" si="1"/>
        <v>2</v>
      </c>
      <c r="F18" s="14">
        <f>IF(E18&gt;=3, SUM(LARGE(G18:S18, {1,2,3})), IF(E18&gt;=2, SUM(LARGE(G18:S18, {1,2})), SUM(G18:S18)))</f>
        <v>3106</v>
      </c>
      <c r="G18" s="12"/>
      <c r="H18" s="12"/>
      <c r="I18" s="12"/>
      <c r="J18" s="12"/>
      <c r="K18" s="16"/>
      <c r="L18" s="12">
        <v>1354</v>
      </c>
      <c r="M18" s="157">
        <v>1752</v>
      </c>
      <c r="N18" s="17"/>
      <c r="O18" s="17"/>
      <c r="P18" s="19"/>
      <c r="Q18" s="19"/>
      <c r="R18" s="19"/>
      <c r="S18" s="19"/>
    </row>
    <row r="19" spans="1:19" ht="14.4" x14ac:dyDescent="0.3">
      <c r="A19" s="11">
        <f t="shared" si="0"/>
        <v>17</v>
      </c>
      <c r="B19" s="175" t="s">
        <v>73</v>
      </c>
      <c r="C19" s="176" t="s">
        <v>74</v>
      </c>
      <c r="D19" s="176" t="s">
        <v>72</v>
      </c>
      <c r="E19" s="13">
        <f t="shared" si="1"/>
        <v>2</v>
      </c>
      <c r="F19" s="14">
        <f>IF(E19&gt;=3, SUM(LARGE(G19:S19, {1,2,3})), IF(E19&gt;=2, SUM(LARGE(G19:S19, {1,2})), SUM(G19:S19)))</f>
        <v>2102</v>
      </c>
      <c r="G19" s="12"/>
      <c r="H19" s="12"/>
      <c r="I19" s="12"/>
      <c r="J19" s="12"/>
      <c r="K19" s="12"/>
      <c r="L19" s="157">
        <v>1112</v>
      </c>
      <c r="M19" s="12">
        <v>990</v>
      </c>
      <c r="N19" s="12"/>
      <c r="O19" s="12"/>
      <c r="P19" s="19"/>
      <c r="Q19" s="19"/>
      <c r="R19" s="19"/>
      <c r="S19" s="19"/>
    </row>
    <row r="20" spans="1:19" ht="14.4" x14ac:dyDescent="0.3">
      <c r="A20" s="11">
        <f t="shared" si="0"/>
        <v>18</v>
      </c>
      <c r="B20" s="175" t="s">
        <v>77</v>
      </c>
      <c r="C20" s="176" t="s">
        <v>78</v>
      </c>
      <c r="D20" s="176" t="s">
        <v>72</v>
      </c>
      <c r="E20" s="13">
        <f t="shared" si="1"/>
        <v>2</v>
      </c>
      <c r="F20" s="14">
        <f>IF(E20&gt;=3, SUM(LARGE(G20:S20, {1,2,3})), IF(E20&gt;=2, SUM(LARGE(G20:S20, {1,2})), SUM(G20:S20)))</f>
        <v>1530</v>
      </c>
      <c r="G20" s="16"/>
      <c r="H20" s="12"/>
      <c r="I20" s="16"/>
      <c r="J20" s="12"/>
      <c r="K20" s="16"/>
      <c r="L20" s="12">
        <v>512</v>
      </c>
      <c r="M20" s="159">
        <v>1018</v>
      </c>
      <c r="N20" s="12"/>
      <c r="O20" s="12"/>
      <c r="P20" s="19"/>
      <c r="Q20" s="19"/>
      <c r="R20" s="19"/>
      <c r="S20" s="19"/>
    </row>
    <row r="21" spans="1:19" ht="14.4" x14ac:dyDescent="0.3">
      <c r="A21" s="11">
        <f t="shared" si="0"/>
        <v>19</v>
      </c>
      <c r="B21" s="175" t="s">
        <v>75</v>
      </c>
      <c r="C21" s="176" t="s">
        <v>76</v>
      </c>
      <c r="D21" s="176" t="s">
        <v>72</v>
      </c>
      <c r="E21" s="13">
        <f t="shared" si="1"/>
        <v>2</v>
      </c>
      <c r="F21" s="14">
        <f>IF(E21&gt;=3, SUM(LARGE(G21:S21, {1,2,3})), IF(E21&gt;=2, SUM(LARGE(G21:S21, {1,2})), SUM(G21:S21)))</f>
        <v>1770</v>
      </c>
      <c r="G21" s="16"/>
      <c r="H21" s="12"/>
      <c r="I21" s="16"/>
      <c r="J21" s="12"/>
      <c r="K21" s="12"/>
      <c r="L21" s="159">
        <v>1042</v>
      </c>
      <c r="M21" s="12">
        <v>728</v>
      </c>
      <c r="N21" s="12"/>
      <c r="O21" s="12"/>
      <c r="P21" s="19"/>
      <c r="Q21" s="19"/>
      <c r="R21" s="19"/>
      <c r="S21" s="19"/>
    </row>
    <row r="22" spans="1:19" ht="14.4" x14ac:dyDescent="0.3">
      <c r="A22" s="11">
        <f t="shared" si="0"/>
        <v>20</v>
      </c>
      <c r="B22" s="190" t="s">
        <v>60</v>
      </c>
      <c r="C22" s="191" t="s">
        <v>98</v>
      </c>
      <c r="D22" s="191" t="s">
        <v>97</v>
      </c>
      <c r="E22" s="28">
        <f t="shared" si="1"/>
        <v>1</v>
      </c>
      <c r="F22" s="14">
        <f>IF(E22&gt;=3, SUM(LARGE(G22:S22, {1,2,3})), IF(E22&gt;=2, SUM(LARGE(G22:S22, {1,2})), SUM(G22:S22)))</f>
        <v>-394</v>
      </c>
      <c r="G22" s="16"/>
      <c r="H22" s="16">
        <v>-394</v>
      </c>
      <c r="I22" s="16"/>
      <c r="J22" s="17"/>
      <c r="K22" s="12"/>
      <c r="L22" s="12"/>
      <c r="M22" s="12"/>
      <c r="N22" s="12"/>
      <c r="O22" s="12"/>
      <c r="P22" s="19"/>
      <c r="Q22" s="19"/>
      <c r="R22" s="19"/>
      <c r="S22" s="19"/>
    </row>
    <row r="23" spans="1:19" ht="14.4" x14ac:dyDescent="0.3">
      <c r="A23" s="11">
        <f t="shared" si="0"/>
        <v>21</v>
      </c>
      <c r="B23" s="188" t="s">
        <v>41</v>
      </c>
      <c r="C23" s="189" t="s">
        <v>42</v>
      </c>
      <c r="D23" s="189" t="s">
        <v>43</v>
      </c>
      <c r="E23" s="13">
        <f t="shared" si="1"/>
        <v>2</v>
      </c>
      <c r="F23" s="77">
        <f>IF(E23&gt;=3, SUM(LARGE(G23:S23, {1,2,3})), IF(E23&gt;=2, SUM(LARGE(G23:S23, {1,2})), SUM(G23:S23)))</f>
        <v>-920</v>
      </c>
      <c r="G23" s="12"/>
      <c r="H23" s="12"/>
      <c r="I23" s="12">
        <v>-426</v>
      </c>
      <c r="J23" s="12"/>
      <c r="K23" s="12">
        <v>-494</v>
      </c>
      <c r="L23" s="12"/>
      <c r="M23" s="12"/>
      <c r="N23" s="12"/>
      <c r="O23" s="12"/>
      <c r="P23" s="19"/>
      <c r="Q23" s="19"/>
      <c r="R23" s="19"/>
      <c r="S23" s="19"/>
    </row>
    <row r="24" spans="1:19" ht="14.4" x14ac:dyDescent="0.3">
      <c r="A24" s="11">
        <f t="shared" si="0"/>
        <v>22</v>
      </c>
      <c r="B24" s="175" t="s">
        <v>79</v>
      </c>
      <c r="C24" s="176" t="s">
        <v>80</v>
      </c>
      <c r="D24" s="176" t="s">
        <v>72</v>
      </c>
      <c r="E24" s="13">
        <f t="shared" si="1"/>
        <v>2</v>
      </c>
      <c r="F24" s="14">
        <f>IF(E24&gt;=3, SUM(LARGE(G24:S24, {1,2,3})), IF(E24&gt;=2, SUM(LARGE(G24:S24, {1,2})), SUM(G24:S24)))</f>
        <v>1264</v>
      </c>
      <c r="G24" s="12"/>
      <c r="H24" s="12"/>
      <c r="I24" s="12"/>
      <c r="J24" s="12"/>
      <c r="K24" s="12"/>
      <c r="L24" s="12">
        <v>86</v>
      </c>
      <c r="M24" s="159">
        <v>1178</v>
      </c>
      <c r="N24" s="12"/>
      <c r="O24" s="12"/>
      <c r="P24" s="19"/>
      <c r="Q24" s="19"/>
      <c r="R24" s="19"/>
      <c r="S24" s="19"/>
    </row>
    <row r="25" spans="1:19" ht="14.4" x14ac:dyDescent="0.3">
      <c r="A25" s="11">
        <f t="shared" si="0"/>
        <v>23</v>
      </c>
      <c r="B25" s="190" t="s">
        <v>67</v>
      </c>
      <c r="C25" s="191" t="s">
        <v>45</v>
      </c>
      <c r="D25" s="191" t="s">
        <v>40</v>
      </c>
      <c r="E25" s="160">
        <f t="shared" si="1"/>
        <v>1</v>
      </c>
      <c r="F25" s="14">
        <f>IF(E25&gt;=3, SUM(LARGE(G25:S25, {1,2,3})), IF(E25&gt;=2, SUM(LARGE(G25:S25, {1,2})), SUM(G25:S25)))</f>
        <v>670</v>
      </c>
      <c r="G25" s="16"/>
      <c r="H25" s="12"/>
      <c r="I25" s="16"/>
      <c r="J25" s="12"/>
      <c r="K25" s="16">
        <v>670</v>
      </c>
      <c r="L25" s="12"/>
      <c r="M25" s="12"/>
      <c r="N25" s="12"/>
      <c r="O25" s="12"/>
      <c r="P25" s="19"/>
      <c r="Q25" s="19"/>
      <c r="R25" s="19"/>
      <c r="S25" s="19"/>
    </row>
    <row r="26" spans="1:19" ht="14.4" x14ac:dyDescent="0.3">
      <c r="A26" s="11">
        <f t="shared" si="0"/>
        <v>24</v>
      </c>
      <c r="B26" s="190" t="s">
        <v>99</v>
      </c>
      <c r="C26" s="191" t="s">
        <v>69</v>
      </c>
      <c r="D26" s="191" t="s">
        <v>43</v>
      </c>
      <c r="E26" s="160">
        <f t="shared" si="1"/>
        <v>1</v>
      </c>
      <c r="F26" s="14">
        <f>IF(E26&gt;=3, SUM(LARGE(G26:S26, {1,2,3})), IF(E26&gt;=2, SUM(LARGE(G26:S26, {1,2})), SUM(G26:S26)))</f>
        <v>404</v>
      </c>
      <c r="G26" s="16"/>
      <c r="H26" s="12"/>
      <c r="I26" s="16"/>
      <c r="J26" s="12"/>
      <c r="K26" s="12">
        <v>404</v>
      </c>
      <c r="L26" s="12"/>
      <c r="M26" s="12"/>
      <c r="N26" s="12"/>
      <c r="O26" s="12"/>
      <c r="P26" s="19"/>
      <c r="Q26" s="19"/>
      <c r="R26" s="19"/>
      <c r="S26" s="19"/>
    </row>
    <row r="27" spans="1:19" ht="14.4" x14ac:dyDescent="0.3">
      <c r="A27" s="11">
        <f t="shared" si="0"/>
        <v>25</v>
      </c>
      <c r="B27" s="190" t="s">
        <v>100</v>
      </c>
      <c r="C27" s="191" t="s">
        <v>66</v>
      </c>
      <c r="D27" s="191" t="s">
        <v>40</v>
      </c>
      <c r="E27" s="160">
        <f t="shared" si="1"/>
        <v>1</v>
      </c>
      <c r="F27" s="14">
        <f>IF(E27&gt;=3, SUM(LARGE(G27:S27, {1,2,3})), IF(E27&gt;=2, SUM(LARGE(G27:S27, {1,2})), SUM(G27:S27)))</f>
        <v>26</v>
      </c>
      <c r="G27" s="12"/>
      <c r="H27" s="12"/>
      <c r="I27" s="12"/>
      <c r="J27" s="12"/>
      <c r="K27" s="16">
        <v>26</v>
      </c>
      <c r="L27" s="12"/>
      <c r="M27" s="12"/>
      <c r="N27" s="12"/>
      <c r="O27" s="12"/>
      <c r="P27" s="19"/>
      <c r="Q27" s="19"/>
      <c r="R27" s="19"/>
      <c r="S27" s="19"/>
    </row>
    <row r="28" spans="1:19" ht="14.4" x14ac:dyDescent="0.3">
      <c r="A28" s="11">
        <f t="shared" si="0"/>
        <v>26</v>
      </c>
      <c r="B28" s="190" t="s">
        <v>116</v>
      </c>
      <c r="C28" s="191" t="s">
        <v>118</v>
      </c>
      <c r="D28" s="191" t="s">
        <v>72</v>
      </c>
      <c r="E28" s="160">
        <f t="shared" si="1"/>
        <v>1</v>
      </c>
      <c r="F28" s="14">
        <f>IF(E28&gt;=3, SUM(LARGE(G28:S28, {1,2,3})), IF(E28&gt;=2, SUM(LARGE(G28:S28, {1,2})), SUM(G28:S28)))</f>
        <v>-78</v>
      </c>
      <c r="G28" s="12"/>
      <c r="H28" s="12"/>
      <c r="I28" s="12"/>
      <c r="J28" s="12"/>
      <c r="K28" s="12"/>
      <c r="L28" s="12">
        <v>-78</v>
      </c>
      <c r="M28" s="12"/>
      <c r="N28" s="12"/>
      <c r="O28" s="12"/>
      <c r="P28" s="19"/>
      <c r="Q28" s="19"/>
      <c r="R28" s="19"/>
      <c r="S28" s="19"/>
    </row>
    <row r="31" spans="1:19" ht="14.4" x14ac:dyDescent="0.3">
      <c r="B31" t="s">
        <v>81</v>
      </c>
      <c r="C31" s="32"/>
      <c r="D31" t="s">
        <v>82</v>
      </c>
    </row>
    <row r="32" spans="1:19" ht="14.4" x14ac:dyDescent="0.3">
      <c r="C32" s="33"/>
      <c r="D32" s="78" t="s">
        <v>94</v>
      </c>
    </row>
    <row r="33" spans="3:4" ht="14.4" x14ac:dyDescent="0.3">
      <c r="C33" s="34"/>
      <c r="D33" t="s">
        <v>84</v>
      </c>
    </row>
    <row r="34" spans="3:4" ht="14.4" x14ac:dyDescent="0.3">
      <c r="C34" s="79"/>
      <c r="D34" t="s">
        <v>101</v>
      </c>
    </row>
  </sheetData>
  <mergeCells count="1">
    <mergeCell ref="A1:D1"/>
  </mergeCells>
  <pageMargins left="0.7" right="0.7" top="0.75" bottom="0.75" header="0.511811023622047" footer="0.511811023622047"/>
  <pageSetup paperSize="9" fitToHeight="0" orientation="landscape" horizontalDpi="300" verticalDpi="30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S13"/>
  <sheetViews>
    <sheetView topLeftCell="B2" zoomScaleNormal="100" workbookViewId="0">
      <selection activeCell="O6" sqref="O6"/>
    </sheetView>
  </sheetViews>
  <sheetFormatPr defaultColWidth="8.77734375" defaultRowHeight="14.25" customHeight="1" x14ac:dyDescent="0.3"/>
  <cols>
    <col min="1" max="1" width="3" customWidth="1"/>
    <col min="2" max="2" width="12" customWidth="1"/>
    <col min="3" max="3" width="13.44140625" customWidth="1"/>
    <col min="4" max="4" width="21.88671875" customWidth="1"/>
    <col min="5" max="5" width="5.88671875" customWidth="1"/>
    <col min="6" max="6" width="8.44140625" customWidth="1"/>
    <col min="7" max="10" width="5" customWidth="1"/>
    <col min="11" max="19" width="6.88671875" customWidth="1"/>
  </cols>
  <sheetData>
    <row r="1" spans="1:19" ht="21" x14ac:dyDescent="0.4">
      <c r="A1" s="194" t="s">
        <v>102</v>
      </c>
      <c r="B1" s="194"/>
      <c r="C1" s="194"/>
      <c r="D1" s="194"/>
      <c r="E1" s="3"/>
      <c r="F1" s="4"/>
      <c r="G1" s="4"/>
      <c r="H1" s="4"/>
      <c r="I1" s="4"/>
      <c r="J1" s="4"/>
      <c r="K1" s="4"/>
      <c r="L1" s="4"/>
      <c r="M1" s="4"/>
      <c r="N1" s="4"/>
      <c r="O1" s="4"/>
    </row>
    <row r="2" spans="1:19" ht="218.4" x14ac:dyDescent="0.3">
      <c r="A2" s="5"/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2" t="s">
        <v>6</v>
      </c>
      <c r="H2" s="2" t="s">
        <v>7</v>
      </c>
      <c r="I2" s="7" t="s">
        <v>8</v>
      </c>
      <c r="J2" s="8" t="s">
        <v>9</v>
      </c>
      <c r="K2" s="9" t="s">
        <v>10</v>
      </c>
      <c r="L2" s="9" t="s">
        <v>11</v>
      </c>
      <c r="M2" s="9" t="s">
        <v>12</v>
      </c>
      <c r="N2" s="8"/>
      <c r="O2" s="9"/>
      <c r="P2" s="8"/>
      <c r="Q2" s="8"/>
      <c r="R2" s="10"/>
      <c r="S2" s="10"/>
    </row>
    <row r="3" spans="1:19" ht="14.4" x14ac:dyDescent="0.3">
      <c r="A3" s="31">
        <f t="shared" ref="A3:A8" si="0">A2+1</f>
        <v>1</v>
      </c>
      <c r="B3" s="80" t="s">
        <v>103</v>
      </c>
      <c r="C3" s="80" t="s">
        <v>104</v>
      </c>
      <c r="D3" s="80" t="s">
        <v>25</v>
      </c>
      <c r="E3" s="81">
        <f t="shared" ref="E3:E8" si="1">COUNT(G3:S3)</f>
        <v>2</v>
      </c>
      <c r="F3" s="14">
        <f>IF(E3&gt;=3, SUM(LARGE(G3:S3, {1,2,3})), IF(E3&gt;=2, SUM(LARGE(G3:S3, {1,2})), SUM(G3:S3)))</f>
        <v>4531</v>
      </c>
      <c r="G3" s="82">
        <v>2216</v>
      </c>
      <c r="H3" s="82">
        <v>2315</v>
      </c>
      <c r="I3" s="82"/>
      <c r="J3" s="17"/>
      <c r="K3" s="17"/>
      <c r="L3" s="12"/>
      <c r="M3" s="12"/>
      <c r="N3" s="12"/>
      <c r="O3" s="12"/>
      <c r="P3" s="19"/>
      <c r="Q3" s="19"/>
      <c r="R3" s="19"/>
      <c r="S3" s="19"/>
    </row>
    <row r="4" spans="1:19" ht="14.4" x14ac:dyDescent="0.3">
      <c r="A4" s="31">
        <f t="shared" si="0"/>
        <v>2</v>
      </c>
      <c r="B4" s="83" t="s">
        <v>105</v>
      </c>
      <c r="C4" s="83" t="s">
        <v>106</v>
      </c>
      <c r="D4" s="83" t="s">
        <v>25</v>
      </c>
      <c r="E4" s="84">
        <f t="shared" si="1"/>
        <v>1</v>
      </c>
      <c r="F4" s="14">
        <f>IF(E4&gt;=3, SUM(LARGE(G4:S4, {1,2,3})), IF(E4&gt;=2, SUM(LARGE(G4:S4, {1,2})), SUM(G4:S4)))</f>
        <v>2637</v>
      </c>
      <c r="G4" s="85">
        <v>2637</v>
      </c>
      <c r="H4" s="86"/>
      <c r="I4" s="87"/>
      <c r="J4" s="17"/>
      <c r="K4" s="17"/>
      <c r="L4" s="12"/>
      <c r="M4" s="12"/>
      <c r="N4" s="12"/>
      <c r="O4" s="12"/>
      <c r="P4" s="19"/>
      <c r="Q4" s="19"/>
      <c r="R4" s="19"/>
      <c r="S4" s="19"/>
    </row>
    <row r="5" spans="1:19" ht="14.4" x14ac:dyDescent="0.3">
      <c r="A5" s="31">
        <f t="shared" si="0"/>
        <v>3</v>
      </c>
      <c r="B5" s="88" t="s">
        <v>107</v>
      </c>
      <c r="C5" s="88" t="s">
        <v>108</v>
      </c>
      <c r="D5" s="88" t="s">
        <v>109</v>
      </c>
      <c r="E5" s="81">
        <f t="shared" si="1"/>
        <v>2</v>
      </c>
      <c r="F5" s="14">
        <f>IF(E5&gt;=3, SUM(LARGE(G5:S5, {1,2,3})), IF(E5&gt;=2, SUM(LARGE(G5:S5, {1,2})), SUM(G5:S5)))</f>
        <v>1240</v>
      </c>
      <c r="G5" s="89"/>
      <c r="H5" s="89">
        <v>375</v>
      </c>
      <c r="I5" s="89"/>
      <c r="J5" s="17">
        <v>865</v>
      </c>
      <c r="K5" s="17"/>
      <c r="L5" s="12"/>
      <c r="M5" s="12"/>
      <c r="N5" s="12"/>
      <c r="O5" s="12"/>
      <c r="P5" s="19"/>
      <c r="Q5" s="19"/>
      <c r="R5" s="19"/>
      <c r="S5" s="19"/>
    </row>
    <row r="6" spans="1:19" ht="14.4" x14ac:dyDescent="0.3">
      <c r="A6" s="31">
        <f t="shared" si="0"/>
        <v>4</v>
      </c>
      <c r="B6" s="90" t="s">
        <v>119</v>
      </c>
      <c r="C6" s="90" t="s">
        <v>120</v>
      </c>
      <c r="D6" s="90" t="s">
        <v>72</v>
      </c>
      <c r="E6" s="81">
        <f t="shared" si="1"/>
        <v>2</v>
      </c>
      <c r="F6" s="14">
        <f>IF(E6&gt;=3, SUM(LARGE(G6:S6, {1,2,3})), IF(E6&gt;=2, SUM(LARGE(G6:S6, {1,2})), SUM(G6:S6)))</f>
        <v>4930</v>
      </c>
      <c r="G6" s="91"/>
      <c r="H6" s="91"/>
      <c r="I6" s="91"/>
      <c r="J6" s="17"/>
      <c r="K6" s="17"/>
      <c r="L6" s="12">
        <v>2545</v>
      </c>
      <c r="M6" s="12">
        <v>2385</v>
      </c>
      <c r="N6" s="12"/>
      <c r="O6" s="12"/>
      <c r="P6" s="19"/>
      <c r="Q6" s="19"/>
      <c r="R6" s="19"/>
      <c r="S6" s="19"/>
    </row>
    <row r="7" spans="1:19" ht="14.4" x14ac:dyDescent="0.3">
      <c r="A7" s="31">
        <f t="shared" si="0"/>
        <v>5</v>
      </c>
      <c r="B7" s="92"/>
      <c r="C7" s="92"/>
      <c r="D7" s="92"/>
      <c r="E7" s="81">
        <f t="shared" si="1"/>
        <v>0</v>
      </c>
      <c r="F7" s="14">
        <f>IF(E7&gt;=3, SUM(LARGE(G7:S7, {1,2,3})), IF(E7&gt;=2, SUM(LARGE(G7:S7, {1,2})), SUM(G7:S7)))</f>
        <v>0</v>
      </c>
      <c r="G7" s="82"/>
      <c r="H7" s="82"/>
      <c r="I7" s="82"/>
      <c r="J7" s="17"/>
      <c r="K7" s="17"/>
      <c r="L7" s="12"/>
      <c r="M7" s="12"/>
      <c r="N7" s="12"/>
      <c r="O7" s="12"/>
      <c r="P7" s="19"/>
      <c r="Q7" s="19"/>
      <c r="R7" s="19"/>
      <c r="S7" s="19"/>
    </row>
    <row r="8" spans="1:19" ht="14.4" x14ac:dyDescent="0.3">
      <c r="A8" s="31">
        <f t="shared" si="0"/>
        <v>6</v>
      </c>
      <c r="B8" s="49"/>
      <c r="C8" s="50"/>
      <c r="D8" s="50"/>
      <c r="E8" s="81">
        <f t="shared" si="1"/>
        <v>0</v>
      </c>
      <c r="F8" s="14">
        <f>IF(E8&gt;=3, SUM(LARGE(G8:S8, {1,2,3})), IF(E8&gt;=2, SUM(LARGE(G8:S8, {1,2})), SUM(G8:S8)))</f>
        <v>0</v>
      </c>
      <c r="G8" s="17"/>
      <c r="H8" s="17"/>
      <c r="I8" s="17"/>
      <c r="J8" s="16"/>
      <c r="K8" s="12"/>
      <c r="L8" s="12"/>
      <c r="M8" s="12"/>
      <c r="N8" s="12"/>
      <c r="O8" s="12"/>
      <c r="P8" s="19"/>
      <c r="Q8" s="19"/>
      <c r="R8" s="19"/>
      <c r="S8" s="19"/>
    </row>
    <row r="12" spans="1:19" ht="14.4" x14ac:dyDescent="0.3">
      <c r="B12" t="s">
        <v>81</v>
      </c>
      <c r="C12" s="32"/>
      <c r="D12" t="s">
        <v>110</v>
      </c>
    </row>
    <row r="13" spans="1:19" ht="14.4" x14ac:dyDescent="0.3">
      <c r="C13" s="34"/>
      <c r="D13" t="s">
        <v>111</v>
      </c>
    </row>
  </sheetData>
  <mergeCells count="1">
    <mergeCell ref="A1:D1"/>
  </mergeCells>
  <pageMargins left="0.7" right="0.7" top="0.75" bottom="0.75" header="0.511811023622047" footer="0.511811023622047"/>
  <pageSetup paperSize="9" fitToHeight="0" orientation="landscape" horizontalDpi="300" verticalDpi="30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F13"/>
  <sheetViews>
    <sheetView zoomScaleNormal="100" workbookViewId="0">
      <selection activeCell="U7" sqref="U7"/>
    </sheetView>
  </sheetViews>
  <sheetFormatPr defaultColWidth="8.77734375" defaultRowHeight="14.25" customHeight="1" x14ac:dyDescent="0.3"/>
  <cols>
    <col min="1" max="1" width="4" customWidth="1"/>
    <col min="2" max="2" width="12" customWidth="1"/>
    <col min="3" max="3" width="13.44140625" customWidth="1"/>
    <col min="4" max="4" width="21.109375" customWidth="1"/>
    <col min="5" max="5" width="6.21875" customWidth="1"/>
    <col min="6" max="6" width="5" customWidth="1"/>
    <col min="7" max="7" width="7" customWidth="1"/>
    <col min="8" max="8" width="2.33203125" customWidth="1"/>
    <col min="9" max="9" width="7.6640625" customWidth="1"/>
    <col min="10" max="10" width="3.5546875" customWidth="1"/>
    <col min="11" max="11" width="7" customWidth="1"/>
    <col min="12" max="12" width="3.5546875" customWidth="1"/>
    <col min="13" max="13" width="6" customWidth="1"/>
    <col min="14" max="14" width="3.5546875" customWidth="1"/>
    <col min="15" max="15" width="6" customWidth="1"/>
    <col min="16" max="16" width="4" customWidth="1"/>
    <col min="17" max="17" width="7" customWidth="1"/>
    <col min="18" max="18" width="2.88671875" customWidth="1"/>
    <col min="19" max="19" width="6.77734375" customWidth="1"/>
    <col min="20" max="20" width="2.88671875" customWidth="1"/>
    <col min="21" max="21" width="5.5546875" customWidth="1"/>
    <col min="22" max="22" width="2.88671875" customWidth="1"/>
    <col min="23" max="23" width="8.33203125" customWidth="1"/>
    <col min="24" max="24" width="2.88671875" customWidth="1"/>
    <col min="25" max="25" width="7" customWidth="1"/>
    <col min="26" max="26" width="2.88671875" customWidth="1"/>
    <col min="27" max="27" width="7.44140625" customWidth="1"/>
    <col min="28" max="28" width="2.88671875" customWidth="1"/>
    <col min="29" max="29" width="7.33203125" customWidth="1"/>
    <col min="30" max="30" width="2.88671875" customWidth="1"/>
    <col min="31" max="31" width="2.109375" customWidth="1"/>
    <col min="32" max="32" width="4.5546875" customWidth="1"/>
  </cols>
  <sheetData>
    <row r="1" spans="1:32" ht="21" customHeight="1" x14ac:dyDescent="0.4">
      <c r="A1" s="35"/>
      <c r="B1" s="197" t="s">
        <v>112</v>
      </c>
      <c r="C1" s="197"/>
      <c r="D1" s="197"/>
      <c r="E1" s="3"/>
      <c r="F1" s="36"/>
      <c r="G1" s="36"/>
      <c r="H1" s="37"/>
      <c r="I1" s="37"/>
      <c r="J1" s="38"/>
      <c r="K1" s="38"/>
      <c r="L1" s="38"/>
      <c r="M1" s="38"/>
      <c r="N1" s="38"/>
      <c r="O1" s="38"/>
      <c r="P1" s="38"/>
      <c r="Q1" s="38"/>
      <c r="R1" s="37"/>
      <c r="S1" s="37"/>
    </row>
    <row r="2" spans="1:32" ht="222" customHeight="1" x14ac:dyDescent="0.3">
      <c r="A2" s="39"/>
      <c r="B2" s="40" t="s">
        <v>1</v>
      </c>
      <c r="C2" s="41" t="s">
        <v>2</v>
      </c>
      <c r="D2" s="41" t="s">
        <v>3</v>
      </c>
      <c r="E2" s="42" t="s">
        <v>4</v>
      </c>
      <c r="F2" s="43" t="s">
        <v>86</v>
      </c>
      <c r="G2" s="44" t="s">
        <v>87</v>
      </c>
      <c r="H2" s="2"/>
      <c r="I2" s="2" t="s">
        <v>6</v>
      </c>
      <c r="J2" s="2"/>
      <c r="K2" s="2" t="s">
        <v>7</v>
      </c>
      <c r="L2" s="195" t="s">
        <v>8</v>
      </c>
      <c r="M2" s="195"/>
      <c r="N2" s="195" t="s">
        <v>88</v>
      </c>
      <c r="O2" s="195"/>
      <c r="P2" s="9" t="s">
        <v>10</v>
      </c>
      <c r="Q2" s="46"/>
      <c r="R2" s="9" t="s">
        <v>11</v>
      </c>
      <c r="S2" s="46"/>
      <c r="T2" s="9" t="s">
        <v>12</v>
      </c>
      <c r="U2" s="46"/>
      <c r="V2" s="195"/>
      <c r="W2" s="195"/>
      <c r="X2" s="195"/>
      <c r="Y2" s="195"/>
      <c r="Z2" s="195"/>
      <c r="AA2" s="195"/>
      <c r="AB2" s="195"/>
      <c r="AC2" s="195"/>
      <c r="AD2" s="196"/>
      <c r="AE2" s="196"/>
      <c r="AF2" s="196"/>
    </row>
    <row r="3" spans="1:32" ht="14.4" x14ac:dyDescent="0.3">
      <c r="A3" s="93">
        <f t="shared" ref="A3:A8" si="0">A2+1</f>
        <v>1</v>
      </c>
      <c r="B3" s="49" t="s">
        <v>113</v>
      </c>
      <c r="C3" s="50" t="s">
        <v>104</v>
      </c>
      <c r="D3" s="50" t="s">
        <v>25</v>
      </c>
      <c r="E3" s="64">
        <f t="shared" ref="E3:E8" si="1">COUNT(H3,J3,L3,N3,P3,R3,T3,V3,X3,Z3,AB3,AD3)</f>
        <v>2</v>
      </c>
      <c r="F3" s="52">
        <f t="shared" ref="F3:G8" si="2">SUM(H3,J3,L3,N3,P3,R3,T3,V3,X3,Z3,AB3,AD3)</f>
        <v>7</v>
      </c>
      <c r="G3" s="94">
        <f t="shared" si="2"/>
        <v>462</v>
      </c>
      <c r="H3" s="95">
        <v>3</v>
      </c>
      <c r="I3" s="96">
        <v>228</v>
      </c>
      <c r="J3" s="97">
        <v>4</v>
      </c>
      <c r="K3" s="98">
        <v>234</v>
      </c>
      <c r="L3" s="97"/>
      <c r="M3" s="96"/>
      <c r="N3" s="99"/>
      <c r="O3" s="100"/>
      <c r="P3" s="101"/>
      <c r="Q3" s="102"/>
      <c r="R3" s="103"/>
      <c r="S3" s="53"/>
      <c r="T3" s="104"/>
      <c r="U3" s="19"/>
      <c r="V3" s="104"/>
      <c r="W3" s="19"/>
      <c r="X3" s="105"/>
      <c r="Y3" s="106"/>
      <c r="Z3" s="105"/>
      <c r="AA3" s="106"/>
      <c r="AB3" s="105"/>
      <c r="AC3" s="106"/>
      <c r="AD3" s="105"/>
      <c r="AE3" s="106"/>
      <c r="AF3" s="107"/>
    </row>
    <row r="4" spans="1:32" ht="14.4" x14ac:dyDescent="0.3">
      <c r="A4" s="93">
        <f t="shared" si="0"/>
        <v>2</v>
      </c>
      <c r="B4" s="108" t="s">
        <v>107</v>
      </c>
      <c r="C4" s="18" t="s">
        <v>108</v>
      </c>
      <c r="D4" s="109" t="s">
        <v>109</v>
      </c>
      <c r="E4" s="64">
        <f t="shared" si="1"/>
        <v>2</v>
      </c>
      <c r="F4" s="52">
        <f t="shared" si="2"/>
        <v>2</v>
      </c>
      <c r="G4" s="94">
        <f t="shared" si="2"/>
        <v>558</v>
      </c>
      <c r="H4" s="110"/>
      <c r="I4" s="111"/>
      <c r="J4" s="97">
        <v>1</v>
      </c>
      <c r="K4" s="112">
        <v>263</v>
      </c>
      <c r="L4" s="113"/>
      <c r="M4" s="114"/>
      <c r="N4" s="103">
        <v>1</v>
      </c>
      <c r="O4" s="115">
        <v>295</v>
      </c>
      <c r="P4" s="116"/>
      <c r="Q4" s="117"/>
      <c r="R4" s="103"/>
      <c r="S4" s="53"/>
      <c r="T4" s="104"/>
      <c r="U4" s="19"/>
      <c r="V4" s="104"/>
      <c r="W4" s="19"/>
      <c r="X4" s="104"/>
      <c r="Y4" s="19"/>
      <c r="Z4" s="104"/>
      <c r="AA4" s="19"/>
      <c r="AB4" s="104"/>
      <c r="AC4" s="19"/>
      <c r="AD4" s="104"/>
      <c r="AE4" s="19"/>
      <c r="AF4" s="107"/>
    </row>
    <row r="5" spans="1:32" ht="14.4" x14ac:dyDescent="0.3">
      <c r="A5" s="93">
        <f t="shared" si="0"/>
        <v>3</v>
      </c>
      <c r="B5" s="71" t="s">
        <v>119</v>
      </c>
      <c r="C5" s="72" t="s">
        <v>120</v>
      </c>
      <c r="D5" s="72" t="s">
        <v>72</v>
      </c>
      <c r="E5" s="64">
        <f t="shared" si="1"/>
        <v>2</v>
      </c>
      <c r="F5" s="52">
        <f t="shared" si="2"/>
        <v>9</v>
      </c>
      <c r="G5" s="94">
        <f t="shared" si="2"/>
        <v>525.70000000000005</v>
      </c>
      <c r="H5" s="118"/>
      <c r="I5" s="119"/>
      <c r="J5" s="120"/>
      <c r="K5" s="119"/>
      <c r="L5" s="120"/>
      <c r="M5" s="121"/>
      <c r="N5" s="103"/>
      <c r="O5" s="115"/>
      <c r="P5" s="116"/>
      <c r="Q5" s="117"/>
      <c r="R5" s="103">
        <v>5</v>
      </c>
      <c r="S5" s="53">
        <v>265.3</v>
      </c>
      <c r="T5" s="104">
        <v>4</v>
      </c>
      <c r="U5" s="19">
        <v>260.39999999999998</v>
      </c>
      <c r="V5" s="104"/>
      <c r="W5" s="19"/>
      <c r="X5" s="104"/>
      <c r="Y5" s="19"/>
      <c r="Z5" s="104"/>
      <c r="AA5" s="19"/>
      <c r="AB5" s="104"/>
      <c r="AC5" s="19"/>
      <c r="AD5" s="104"/>
      <c r="AE5" s="19"/>
      <c r="AF5" s="107"/>
    </row>
    <row r="6" spans="1:32" ht="14.4" x14ac:dyDescent="0.3">
      <c r="A6" s="93">
        <f t="shared" si="0"/>
        <v>4</v>
      </c>
      <c r="B6" s="122"/>
      <c r="C6" s="123"/>
      <c r="D6" s="124"/>
      <c r="E6" s="67">
        <f t="shared" si="1"/>
        <v>0</v>
      </c>
      <c r="F6" s="52">
        <f t="shared" si="2"/>
        <v>0</v>
      </c>
      <c r="G6" s="125">
        <f t="shared" si="2"/>
        <v>0</v>
      </c>
      <c r="H6" s="126"/>
      <c r="I6" s="127"/>
      <c r="J6" s="128"/>
      <c r="K6" s="129"/>
      <c r="L6" s="130"/>
      <c r="M6" s="131"/>
      <c r="N6" s="132"/>
      <c r="O6" s="133"/>
      <c r="P6" s="134"/>
      <c r="Q6" s="135"/>
      <c r="R6" s="52"/>
      <c r="S6" s="136"/>
      <c r="T6" s="105"/>
      <c r="U6" s="106"/>
      <c r="V6" s="105"/>
      <c r="W6" s="106"/>
      <c r="X6" s="104"/>
      <c r="Y6" s="19"/>
      <c r="Z6" s="104"/>
      <c r="AA6" s="19"/>
      <c r="AB6" s="104"/>
      <c r="AC6" s="19"/>
      <c r="AD6" s="104"/>
      <c r="AE6" s="19"/>
      <c r="AF6" s="107"/>
    </row>
    <row r="7" spans="1:32" ht="14.4" x14ac:dyDescent="0.3">
      <c r="A7" s="93">
        <f t="shared" si="0"/>
        <v>5</v>
      </c>
      <c r="B7" s="108"/>
      <c r="C7" s="18"/>
      <c r="D7" s="109"/>
      <c r="E7" s="64">
        <f t="shared" si="1"/>
        <v>0</v>
      </c>
      <c r="F7" s="52">
        <f t="shared" si="2"/>
        <v>0</v>
      </c>
      <c r="G7" s="94">
        <f t="shared" si="2"/>
        <v>0</v>
      </c>
      <c r="H7" s="137"/>
      <c r="I7" s="138"/>
      <c r="J7" s="97"/>
      <c r="K7" s="139"/>
      <c r="L7" s="140"/>
      <c r="M7" s="138"/>
      <c r="N7" s="99"/>
      <c r="O7" s="100"/>
      <c r="P7" s="101"/>
      <c r="Q7" s="102"/>
      <c r="R7" s="103"/>
      <c r="S7" s="53"/>
      <c r="T7" s="104"/>
      <c r="U7" s="19"/>
      <c r="V7" s="104"/>
      <c r="W7" s="19"/>
      <c r="X7" s="104"/>
      <c r="Y7" s="19"/>
      <c r="Z7" s="104"/>
      <c r="AA7" s="19"/>
      <c r="AB7" s="104"/>
      <c r="AC7" s="19"/>
      <c r="AD7" s="104"/>
      <c r="AE7" s="19"/>
      <c r="AF7" s="107"/>
    </row>
    <row r="8" spans="1:32" ht="14.4" x14ac:dyDescent="0.3">
      <c r="A8" s="93">
        <f t="shared" si="0"/>
        <v>6</v>
      </c>
      <c r="B8" s="141"/>
      <c r="C8" s="50"/>
      <c r="D8" s="142"/>
      <c r="E8" s="64">
        <f t="shared" si="1"/>
        <v>0</v>
      </c>
      <c r="F8" s="52">
        <f t="shared" si="2"/>
        <v>0</v>
      </c>
      <c r="G8" s="94">
        <f t="shared" si="2"/>
        <v>0</v>
      </c>
      <c r="H8" s="99"/>
      <c r="I8" s="100"/>
      <c r="J8" s="99"/>
      <c r="K8" s="100"/>
      <c r="L8" s="99"/>
      <c r="M8" s="100"/>
      <c r="N8" s="99"/>
      <c r="O8" s="100"/>
      <c r="P8" s="101"/>
      <c r="Q8" s="102"/>
      <c r="R8" s="103"/>
      <c r="S8" s="143"/>
      <c r="T8" s="104"/>
      <c r="U8" s="19"/>
      <c r="V8" s="104"/>
      <c r="W8" s="19"/>
      <c r="X8" s="104"/>
      <c r="Y8" s="19"/>
      <c r="Z8" s="104"/>
      <c r="AA8" s="19"/>
      <c r="AB8" s="104"/>
      <c r="AC8" s="19"/>
      <c r="AD8" s="104"/>
      <c r="AE8" s="19"/>
      <c r="AF8" s="107"/>
    </row>
    <row r="12" spans="1:32" ht="14.4" x14ac:dyDescent="0.3">
      <c r="B12" t="s">
        <v>81</v>
      </c>
      <c r="C12" s="32"/>
      <c r="D12" t="s">
        <v>110</v>
      </c>
    </row>
    <row r="13" spans="1:32" ht="14.4" x14ac:dyDescent="0.3">
      <c r="C13" s="34"/>
      <c r="D13" t="s">
        <v>111</v>
      </c>
    </row>
  </sheetData>
  <mergeCells count="8">
    <mergeCell ref="Z2:AA2"/>
    <mergeCell ref="AB2:AC2"/>
    <mergeCell ref="AD2:AF2"/>
    <mergeCell ref="B1:D1"/>
    <mergeCell ref="L2:M2"/>
    <mergeCell ref="N2:O2"/>
    <mergeCell ref="V2:W2"/>
    <mergeCell ref="X2:Y2"/>
  </mergeCells>
  <pageMargins left="0.7" right="0.7" top="0.75" bottom="0.75" header="0.511811023622047" footer="0.511811023622047"/>
  <pageSetup paperSize="9" fitToHeight="0" orientation="landscape" horizontalDpi="300" verticalDpi="30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S13"/>
  <sheetViews>
    <sheetView topLeftCell="A2" zoomScaleNormal="100" workbookViewId="0">
      <selection activeCell="P9" sqref="P9"/>
    </sheetView>
  </sheetViews>
  <sheetFormatPr defaultColWidth="8.77734375" defaultRowHeight="14.25" customHeight="1" x14ac:dyDescent="0.3"/>
  <cols>
    <col min="1" max="1" width="3" customWidth="1"/>
    <col min="2" max="2" width="12" customWidth="1"/>
    <col min="3" max="3" width="13.44140625" customWidth="1"/>
    <col min="4" max="4" width="21.88671875" customWidth="1"/>
    <col min="5" max="5" width="5.88671875" customWidth="1"/>
    <col min="6" max="6" width="8.44140625" customWidth="1"/>
    <col min="7" max="10" width="5" customWidth="1"/>
    <col min="11" max="19" width="6.88671875" customWidth="1"/>
  </cols>
  <sheetData>
    <row r="1" spans="1:19" ht="21" x14ac:dyDescent="0.4">
      <c r="A1" s="194" t="s">
        <v>114</v>
      </c>
      <c r="B1" s="194"/>
      <c r="C1" s="194"/>
      <c r="D1" s="194"/>
      <c r="E1" s="3"/>
      <c r="F1" s="4"/>
      <c r="G1" s="4"/>
      <c r="H1" s="4"/>
      <c r="I1" s="4"/>
      <c r="J1" s="4"/>
      <c r="K1" s="4"/>
      <c r="L1" s="4"/>
      <c r="M1" s="4"/>
      <c r="N1" s="4"/>
      <c r="O1" s="4"/>
    </row>
    <row r="2" spans="1:19" ht="218.4" x14ac:dyDescent="0.3">
      <c r="A2" s="5"/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2" t="s">
        <v>6</v>
      </c>
      <c r="H2" s="2" t="s">
        <v>7</v>
      </c>
      <c r="I2" s="7" t="s">
        <v>8</v>
      </c>
      <c r="J2" s="8" t="s">
        <v>9</v>
      </c>
      <c r="K2" s="9" t="s">
        <v>10</v>
      </c>
      <c r="L2" s="9" t="s">
        <v>11</v>
      </c>
      <c r="M2" s="9" t="s">
        <v>12</v>
      </c>
      <c r="N2" s="8"/>
      <c r="O2" s="144"/>
      <c r="P2" s="10"/>
      <c r="Q2" s="10"/>
      <c r="R2" s="10"/>
      <c r="S2" s="10"/>
    </row>
    <row r="3" spans="1:19" ht="14.4" x14ac:dyDescent="0.3">
      <c r="A3" s="31">
        <f t="shared" ref="A3:A8" si="0">A2+1</f>
        <v>1</v>
      </c>
      <c r="B3" s="83" t="s">
        <v>105</v>
      </c>
      <c r="C3" s="83" t="s">
        <v>106</v>
      </c>
      <c r="D3" s="145" t="s">
        <v>25</v>
      </c>
      <c r="E3" s="146">
        <f t="shared" ref="E3:E8" si="1">COUNT(G3:S3)</f>
        <v>1</v>
      </c>
      <c r="F3" s="147">
        <f>IF(E3&gt;=3, SUM(LARGE(G3:S3, {1,2,3})), IF(E3&gt;=2, SUM(LARGE(G3:S3, {1,2})), SUM(G3:S3)))</f>
        <v>590</v>
      </c>
      <c r="G3" s="148">
        <v>590</v>
      </c>
      <c r="H3" s="16"/>
      <c r="I3" s="148"/>
      <c r="J3" s="17"/>
      <c r="K3" s="17"/>
      <c r="L3" s="12"/>
      <c r="M3" s="12"/>
      <c r="N3" s="12"/>
      <c r="O3" s="12"/>
      <c r="P3" s="19"/>
      <c r="Q3" s="19"/>
      <c r="R3" s="19"/>
      <c r="S3" s="19"/>
    </row>
    <row r="4" spans="1:19" ht="14.4" x14ac:dyDescent="0.3">
      <c r="A4" s="31">
        <f t="shared" si="0"/>
        <v>2</v>
      </c>
      <c r="B4" s="149" t="s">
        <v>103</v>
      </c>
      <c r="C4" s="53" t="s">
        <v>104</v>
      </c>
      <c r="D4" s="12" t="s">
        <v>25</v>
      </c>
      <c r="E4" s="150">
        <f t="shared" si="1"/>
        <v>2</v>
      </c>
      <c r="F4" s="147">
        <f>IF(E4&gt;=3, SUM(LARGE(G4:S4, {1,2,3})), IF(E4&gt;=2, SUM(LARGE(G4:S4, {1,2})), SUM(G4:S4)))</f>
        <v>1814</v>
      </c>
      <c r="G4" s="12">
        <v>278</v>
      </c>
      <c r="H4" s="12">
        <v>1536</v>
      </c>
      <c r="I4" s="12"/>
      <c r="J4" s="17"/>
      <c r="K4" s="17"/>
      <c r="L4" s="12"/>
      <c r="M4" s="12"/>
      <c r="N4" s="12"/>
      <c r="O4" s="12"/>
      <c r="P4" s="19"/>
      <c r="Q4" s="19"/>
      <c r="R4" s="19"/>
      <c r="S4" s="19"/>
    </row>
    <row r="5" spans="1:19" ht="14.4" x14ac:dyDescent="0.3">
      <c r="A5" s="31">
        <f t="shared" si="0"/>
        <v>3</v>
      </c>
      <c r="B5" s="151" t="s">
        <v>107</v>
      </c>
      <c r="C5" s="151" t="s">
        <v>108</v>
      </c>
      <c r="D5" s="152" t="s">
        <v>115</v>
      </c>
      <c r="E5" s="150">
        <f t="shared" si="1"/>
        <v>2</v>
      </c>
      <c r="F5" s="153">
        <f>IF(E5&gt;=3, SUM(LARGE(G5:S5, {1,2,3})), IF(E5&gt;=2, SUM(LARGE(G5:S5, {1,2})), SUM(G5:S5)))</f>
        <v>-364</v>
      </c>
      <c r="G5" s="16"/>
      <c r="H5" s="16">
        <v>-396</v>
      </c>
      <c r="I5" s="16"/>
      <c r="J5" s="17">
        <v>32</v>
      </c>
      <c r="K5" s="17"/>
      <c r="L5" s="12"/>
      <c r="M5" s="12"/>
      <c r="N5" s="12"/>
      <c r="O5" s="12"/>
      <c r="P5" s="19"/>
      <c r="Q5" s="19"/>
      <c r="R5" s="19"/>
      <c r="S5" s="19"/>
    </row>
    <row r="6" spans="1:19" ht="14.4" x14ac:dyDescent="0.3">
      <c r="A6" s="31">
        <f t="shared" si="0"/>
        <v>4</v>
      </c>
      <c r="B6" s="71" t="s">
        <v>119</v>
      </c>
      <c r="C6" s="72" t="s">
        <v>120</v>
      </c>
      <c r="D6" s="16" t="s">
        <v>72</v>
      </c>
      <c r="E6" s="150">
        <f t="shared" si="1"/>
        <v>2</v>
      </c>
      <c r="F6" s="147">
        <f>IF(E6&gt;=3, SUM(LARGE(G6:S6, {1,2,3})), IF(E6&gt;=2, SUM(LARGE(G6:S6, {1,2})), SUM(G6:S6)))</f>
        <v>1822</v>
      </c>
      <c r="G6" s="17"/>
      <c r="H6" s="17"/>
      <c r="I6" s="17"/>
      <c r="J6" s="17"/>
      <c r="K6" s="17"/>
      <c r="L6" s="12">
        <v>822</v>
      </c>
      <c r="M6" s="12">
        <v>1000</v>
      </c>
      <c r="N6" s="12"/>
      <c r="O6" s="12"/>
      <c r="P6" s="19"/>
      <c r="Q6" s="19"/>
      <c r="R6" s="19"/>
      <c r="S6" s="19"/>
    </row>
    <row r="7" spans="1:19" ht="14.4" x14ac:dyDescent="0.3">
      <c r="A7" s="31">
        <f t="shared" si="0"/>
        <v>5</v>
      </c>
      <c r="B7" s="154"/>
      <c r="C7" s="154"/>
      <c r="D7" s="155"/>
      <c r="E7" s="150">
        <f t="shared" si="1"/>
        <v>0</v>
      </c>
      <c r="F7" s="147">
        <f>IF(E7&gt;=3, SUM(LARGE(G7:S7, {1,2,3})), IF(E7&gt;=2, SUM(LARGE(G7:S7, {1,2})), SUM(G7:S7)))</f>
        <v>0</v>
      </c>
      <c r="G7" s="16"/>
      <c r="H7" s="16"/>
      <c r="I7" s="16"/>
      <c r="J7" s="17"/>
      <c r="K7" s="17"/>
      <c r="L7" s="12"/>
      <c r="M7" s="12"/>
      <c r="N7" s="12"/>
      <c r="O7" s="12"/>
      <c r="P7" s="19"/>
      <c r="Q7" s="19"/>
      <c r="R7" s="19"/>
      <c r="S7" s="19"/>
    </row>
    <row r="8" spans="1:19" ht="14.4" x14ac:dyDescent="0.3">
      <c r="A8" s="31">
        <f t="shared" si="0"/>
        <v>6</v>
      </c>
      <c r="B8" s="71"/>
      <c r="C8" s="72"/>
      <c r="D8" s="16"/>
      <c r="E8" s="150">
        <f t="shared" si="1"/>
        <v>0</v>
      </c>
      <c r="F8" s="147">
        <f>IF(E8&gt;=3, SUM(LARGE(G8:S8, {1,2,3})), IF(E8&gt;=2, SUM(LARGE(G8:S8, {1,2})), SUM(G8:S8)))</f>
        <v>0</v>
      </c>
      <c r="G8" s="16"/>
      <c r="H8" s="156"/>
      <c r="I8" s="16"/>
      <c r="J8" s="12"/>
      <c r="K8" s="12"/>
      <c r="L8" s="12"/>
      <c r="M8" s="12"/>
      <c r="N8" s="12"/>
      <c r="O8" s="12"/>
      <c r="P8" s="19"/>
      <c r="Q8" s="19"/>
      <c r="R8" s="19"/>
      <c r="S8" s="19"/>
    </row>
    <row r="11" spans="1:19" ht="14.4" x14ac:dyDescent="0.3">
      <c r="B11" t="s">
        <v>81</v>
      </c>
      <c r="C11" s="32"/>
      <c r="D11" t="s">
        <v>110</v>
      </c>
    </row>
    <row r="12" spans="1:19" ht="14.4" x14ac:dyDescent="0.3">
      <c r="C12" s="34"/>
      <c r="D12" t="s">
        <v>111</v>
      </c>
    </row>
    <row r="13" spans="1:19" ht="14.4" x14ac:dyDescent="0.3">
      <c r="C13" s="79"/>
      <c r="D13" t="s">
        <v>101</v>
      </c>
    </row>
  </sheetData>
  <mergeCells count="1">
    <mergeCell ref="A1:D1"/>
  </mergeCells>
  <pageMargins left="0.7" right="0.7" top="0.75" bottom="0.75" header="0.511811023622047" footer="0.511811023622047"/>
  <pageSetup paperSize="9" fitToHeight="0" orientation="landscape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1155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6</vt:i4>
      </vt:variant>
    </vt:vector>
  </HeadingPairs>
  <TitlesOfParts>
    <vt:vector size="6" baseType="lpstr">
      <vt:lpstr>TLM</vt:lpstr>
      <vt:lpstr> SBia M</vt:lpstr>
      <vt:lpstr>BM</vt:lpstr>
      <vt:lpstr>TLF</vt:lpstr>
      <vt:lpstr>SBia F</vt:lpstr>
      <vt:lpstr>B F</vt:lpstr>
    </vt:vector>
  </TitlesOfParts>
  <Company>STMicroelectronics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Mario BUONGIOVANNI</dc:creator>
  <dc:description/>
  <cp:lastModifiedBy>Domenico Esposito</cp:lastModifiedBy>
  <cp:revision>157</cp:revision>
  <cp:lastPrinted>2019-04-09T10:36:36Z</cp:lastPrinted>
  <dcterms:created xsi:type="dcterms:W3CDTF">2019-01-29T11:45:09Z</dcterms:created>
  <dcterms:modified xsi:type="dcterms:W3CDTF">2025-04-14T16:04:02Z</dcterms:modified>
  <dc:language>it-IT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HyperlinksChanged">
    <vt:bool>false</vt:bool>
  </property>
  <property fmtid="{D5CDD505-2E9C-101B-9397-08002B2CF9AE}" pid="3" name="LinksUpToDate">
    <vt:bool>false</vt:bool>
  </property>
  <property fmtid="{D5CDD505-2E9C-101B-9397-08002B2CF9AE}" pid="4" name="ScaleCrop">
    <vt:bool>false</vt:bool>
  </property>
  <property fmtid="{D5CDD505-2E9C-101B-9397-08002B2CF9AE}" pid="5" name="ShareDoc">
    <vt:bool>false</vt:bool>
  </property>
</Properties>
</file>