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tente\Desktop\vasco\GORGONA CLUB\PESCA APNEA\CAMPIONATO TOSCANO 2019\"/>
    </mc:Choice>
  </mc:AlternateContent>
  <bookViews>
    <workbookView xWindow="0" yWindow="0" windowWidth="25200" windowHeight="11985"/>
  </bookViews>
  <sheets>
    <sheet name="Classifica" sheetId="2" r:id="rId1"/>
  </sheets>
  <definedNames>
    <definedName name="_xlnm._FilterDatabase" localSheetId="0" hidden="1">Classifica!$A$7:$N$7</definedName>
    <definedName name="Inizio_1">#REF!</definedName>
    <definedName name="Inizio_2">Classifica!$B$8</definedName>
    <definedName name="Inizio_f">#REF!</definedName>
    <definedName name="Inizio_l">#REF!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1" i="2" l="1"/>
  <c r="H21" i="2"/>
  <c r="K21" i="2"/>
  <c r="M21" i="2"/>
  <c r="F12" i="2"/>
  <c r="H12" i="2"/>
  <c r="K12" i="2"/>
  <c r="F8" i="2"/>
  <c r="H8" i="2"/>
  <c r="K8" i="2"/>
  <c r="F16" i="2"/>
  <c r="H16" i="2"/>
  <c r="K16" i="2"/>
  <c r="F14" i="2"/>
  <c r="H14" i="2"/>
  <c r="K14" i="2"/>
  <c r="F10" i="2"/>
  <c r="H10" i="2"/>
  <c r="K10" i="2"/>
  <c r="F19" i="2"/>
  <c r="H19" i="2"/>
  <c r="K19" i="2"/>
  <c r="F20" i="2"/>
  <c r="H20" i="2"/>
  <c r="K20" i="2"/>
  <c r="F11" i="2"/>
  <c r="H11" i="2"/>
  <c r="K11" i="2"/>
  <c r="F18" i="2"/>
  <c r="H18" i="2"/>
  <c r="K18" i="2"/>
  <c r="M18" i="2"/>
  <c r="F15" i="2"/>
  <c r="H15" i="2"/>
  <c r="K15" i="2"/>
  <c r="F17" i="2"/>
  <c r="H17" i="2"/>
  <c r="K17" i="2"/>
  <c r="F13" i="2"/>
  <c r="H13" i="2"/>
  <c r="K13" i="2"/>
  <c r="F9" i="2"/>
  <c r="H9" i="2"/>
  <c r="K9" i="2"/>
  <c r="M9" i="2" l="1"/>
  <c r="M19" i="2"/>
  <c r="M16" i="2"/>
  <c r="M12" i="2"/>
  <c r="M13" i="2"/>
  <c r="M15" i="2"/>
  <c r="M10" i="2"/>
  <c r="M20" i="2"/>
  <c r="M17" i="2"/>
  <c r="M11" i="2"/>
  <c r="N16" i="2" s="1"/>
  <c r="M8" i="2"/>
  <c r="M14" i="2"/>
  <c r="N9" i="2" l="1"/>
  <c r="N15" i="2"/>
  <c r="N18" i="2"/>
  <c r="N20" i="2"/>
  <c r="N21" i="2"/>
  <c r="N19" i="2"/>
  <c r="N13" i="2"/>
  <c r="N12" i="2"/>
  <c r="N14" i="2"/>
  <c r="N17" i="2"/>
  <c r="N8" i="2"/>
  <c r="N10" i="2"/>
  <c r="N11" i="2"/>
</calcChain>
</file>

<file path=xl/sharedStrings.xml><?xml version="1.0" encoding="utf-8"?>
<sst xmlns="http://schemas.openxmlformats.org/spreadsheetml/2006/main" count="41" uniqueCount="40">
  <si>
    <t>Prede</t>
  </si>
  <si>
    <t>Specie</t>
  </si>
  <si>
    <t>Bonus</t>
  </si>
  <si>
    <t>Punti Bonus</t>
  </si>
  <si>
    <t>%</t>
  </si>
  <si>
    <t>Ordine</t>
  </si>
  <si>
    <t>Numero di gara</t>
  </si>
  <si>
    <t>Partecipanti</t>
  </si>
  <si>
    <t>N°</t>
  </si>
  <si>
    <t>Punti</t>
  </si>
  <si>
    <t>Peso minimo (Coefficiente) =</t>
  </si>
  <si>
    <t>Penalità</t>
  </si>
  <si>
    <t>Classifica</t>
  </si>
  <si>
    <t>Data: 12 Ottobre 2019</t>
  </si>
  <si>
    <t>Località: Antignano (LI)</t>
  </si>
  <si>
    <t>Gorgona Pisa 1</t>
  </si>
  <si>
    <t>Gorgona Pisa 2</t>
  </si>
  <si>
    <t xml:space="preserve">Cicasub Garibaldi Livorno 1 </t>
  </si>
  <si>
    <t>Cicasub Garibaldi Livorno 2</t>
  </si>
  <si>
    <t>Nettuno Sub Foce Cecina 1</t>
  </si>
  <si>
    <t>Nettuno Sub Foce Cecina 2</t>
  </si>
  <si>
    <t>Club Subacqueo Grossetano 1</t>
  </si>
  <si>
    <t>Spazio Sub Livorno 1</t>
  </si>
  <si>
    <t>Spazio Sub Livorno 2</t>
  </si>
  <si>
    <t>Apneamagazine</t>
  </si>
  <si>
    <t>Gruppo Apneisti Senesi</t>
  </si>
  <si>
    <t>Teseo Tesei</t>
  </si>
  <si>
    <t>Centro Sub Alto Tirreno</t>
  </si>
  <si>
    <t>Peso grammi (max 4500 gr / preda)</t>
  </si>
  <si>
    <t>valori calcolati</t>
  </si>
  <si>
    <t>valori da inserire</t>
  </si>
  <si>
    <t>Peso</t>
  </si>
  <si>
    <t>Punti totali</t>
  </si>
  <si>
    <t>Punti Totali</t>
  </si>
  <si>
    <t xml:space="preserve"> Numero specie</t>
  </si>
  <si>
    <t xml:space="preserve"> Numero Bonus completamento specie</t>
  </si>
  <si>
    <t>Campionato Regionale Toscano a Squadre di Pesca in Apnea 2019</t>
  </si>
  <si>
    <t>N. prede a coeff. (Murene-Gronchi)</t>
  </si>
  <si>
    <t>N.penalita</t>
  </si>
  <si>
    <t>Club Subacqueo Grossetano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</si>
</sst>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0"/>
      <name val="Arial"/>
      <family val="2"/>
    </font>
    <font>
      <sz val="10"/>
      <name val="Arial"/>
      <family val="2"/>
    </font>
    <font>
      <b/>
      <i/>
      <sz val="24"/>
      <color indexed="12"/>
      <name val="Arial"/>
      <family val="2"/>
    </font>
    <font>
      <b/>
      <sz val="18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b/>
      <sz val="10"/>
      <color theme="1"/>
      <name val="Arial"/>
      <family val="2"/>
    </font>
    <font>
      <b/>
      <sz val="9"/>
      <name val="Arial"/>
      <family val="2"/>
    </font>
    <font>
      <b/>
      <sz val="9"/>
      <color theme="1"/>
      <name val="Arial"/>
      <family val="2"/>
    </font>
    <font>
      <sz val="9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4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double">
        <color indexed="8"/>
      </right>
      <top/>
      <bottom style="thin">
        <color indexed="8"/>
      </bottom>
      <diagonal/>
    </border>
    <border>
      <left/>
      <right style="double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0" fontId="7" fillId="22" borderId="0" applyNumberFormat="0" applyBorder="0" applyAlignment="0" applyProtection="0"/>
    <xf numFmtId="0" fontId="19" fillId="23" borderId="4" applyNumberFormat="0" applyAlignment="0" applyProtection="0"/>
    <xf numFmtId="0" fontId="8" fillId="16" borderId="5" applyNumberFormat="0" applyAlignment="0" applyProtection="0"/>
    <xf numFmtId="9" fontId="19" fillId="0" borderId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</cellStyleXfs>
  <cellXfs count="74">
    <xf numFmtId="0" fontId="0" fillId="0" borderId="0" xfId="0"/>
    <xf numFmtId="0" fontId="22" fillId="30" borderId="0" xfId="0" applyFont="1" applyFill="1" applyBorder="1"/>
    <xf numFmtId="0" fontId="22" fillId="30" borderId="0" xfId="0" applyFont="1" applyFill="1" applyBorder="1" applyAlignment="1">
      <alignment horizontal="center"/>
    </xf>
    <xf numFmtId="0" fontId="0" fillId="30" borderId="0" xfId="0" applyFont="1" applyFill="1" applyBorder="1"/>
    <xf numFmtId="0" fontId="22" fillId="30" borderId="0" xfId="0" applyFont="1" applyFill="1" applyBorder="1" applyAlignment="1">
      <alignment vertical="center"/>
    </xf>
    <xf numFmtId="0" fontId="23" fillId="30" borderId="0" xfId="0" applyFont="1" applyFill="1" applyBorder="1" applyAlignment="1" applyProtection="1">
      <alignment vertical="center"/>
      <protection locked="0"/>
    </xf>
    <xf numFmtId="0" fontId="23" fillId="30" borderId="0" xfId="0" applyFont="1" applyFill="1" applyBorder="1"/>
    <xf numFmtId="0" fontId="0" fillId="30" borderId="0" xfId="0" applyFont="1" applyFill="1" applyBorder="1" applyAlignment="1">
      <alignment horizontal="right"/>
    </xf>
    <xf numFmtId="0" fontId="22" fillId="30" borderId="0" xfId="0" applyFont="1" applyFill="1" applyBorder="1" applyAlignment="1"/>
    <xf numFmtId="0" fontId="22" fillId="30" borderId="0" xfId="0" applyFont="1" applyFill="1" applyBorder="1" applyAlignment="1" applyProtection="1">
      <alignment horizontal="center"/>
      <protection locked="0"/>
    </xf>
    <xf numFmtId="0" fontId="22" fillId="0" borderId="0" xfId="0" applyFont="1" applyBorder="1" applyAlignment="1"/>
    <xf numFmtId="0" fontId="0" fillId="0" borderId="0" xfId="0" applyBorder="1"/>
    <xf numFmtId="0" fontId="0" fillId="30" borderId="32" xfId="0" applyFont="1" applyFill="1" applyBorder="1"/>
    <xf numFmtId="0" fontId="18" fillId="27" borderId="0" xfId="0" applyFont="1" applyFill="1" applyBorder="1" applyAlignment="1">
      <alignment horizontal="center" vertical="center" wrapText="1"/>
    </xf>
    <xf numFmtId="0" fontId="24" fillId="26" borderId="0" xfId="0" applyFont="1" applyFill="1" applyBorder="1" applyAlignment="1">
      <alignment horizontal="center" vertical="center"/>
    </xf>
    <xf numFmtId="0" fontId="21" fillId="0" borderId="18" xfId="0" applyFont="1" applyBorder="1" applyAlignment="1">
      <alignment horizontal="center"/>
    </xf>
    <xf numFmtId="0" fontId="21" fillId="30" borderId="24" xfId="0" applyFont="1" applyFill="1" applyBorder="1" applyAlignment="1">
      <alignment horizontal="center"/>
    </xf>
    <xf numFmtId="0" fontId="0" fillId="30" borderId="0" xfId="0" applyFill="1"/>
    <xf numFmtId="0" fontId="22" fillId="30" borderId="40" xfId="0" applyFont="1" applyFill="1" applyBorder="1" applyAlignment="1"/>
    <xf numFmtId="0" fontId="0" fillId="30" borderId="40" xfId="0" applyFill="1" applyBorder="1"/>
    <xf numFmtId="0" fontId="23" fillId="30" borderId="40" xfId="0" applyFont="1" applyFill="1" applyBorder="1" applyAlignment="1" applyProtection="1">
      <protection locked="0"/>
    </xf>
    <xf numFmtId="0" fontId="0" fillId="30" borderId="38" xfId="0" applyFont="1" applyFill="1" applyBorder="1"/>
    <xf numFmtId="0" fontId="20" fillId="30" borderId="39" xfId="0" applyFont="1" applyFill="1" applyBorder="1" applyAlignment="1"/>
    <xf numFmtId="0" fontId="23" fillId="0" borderId="23" xfId="0" applyFont="1" applyBorder="1" applyAlignment="1">
      <alignment horizontal="center" vertical="center"/>
    </xf>
    <xf numFmtId="0" fontId="21" fillId="30" borderId="41" xfId="0" applyFont="1" applyFill="1" applyBorder="1" applyAlignment="1"/>
    <xf numFmtId="0" fontId="0" fillId="30" borderId="41" xfId="0" applyFont="1" applyFill="1" applyBorder="1"/>
    <xf numFmtId="0" fontId="23" fillId="30" borderId="41" xfId="0" applyFont="1" applyFill="1" applyBorder="1" applyAlignment="1" applyProtection="1">
      <alignment vertical="center"/>
      <protection locked="0"/>
    </xf>
    <xf numFmtId="0" fontId="0" fillId="0" borderId="41" xfId="0" applyBorder="1"/>
    <xf numFmtId="0" fontId="23" fillId="30" borderId="0" xfId="0" applyFont="1" applyFill="1" applyBorder="1" applyAlignment="1">
      <alignment horizontal="center"/>
    </xf>
    <xf numFmtId="0" fontId="23" fillId="30" borderId="0" xfId="0" applyFont="1" applyFill="1" applyBorder="1" applyAlignment="1"/>
    <xf numFmtId="0" fontId="23" fillId="30" borderId="0" xfId="0" applyFont="1" applyFill="1" applyBorder="1" applyAlignment="1" applyProtection="1">
      <alignment horizontal="left" vertical="center"/>
      <protection locked="0"/>
    </xf>
    <xf numFmtId="0" fontId="25" fillId="0" borderId="25" xfId="0" applyFont="1" applyBorder="1" applyAlignment="1">
      <alignment horizontal="center" vertical="center"/>
    </xf>
    <xf numFmtId="0" fontId="25" fillId="31" borderId="27" xfId="0" applyFont="1" applyFill="1" applyBorder="1" applyAlignment="1">
      <alignment horizontal="center" vertical="center" wrapText="1"/>
    </xf>
    <xf numFmtId="0" fontId="25" fillId="0" borderId="28" xfId="0" applyFont="1" applyBorder="1" applyAlignment="1">
      <alignment horizontal="center" vertical="center"/>
    </xf>
    <xf numFmtId="0" fontId="25" fillId="27" borderId="26" xfId="0" applyFont="1" applyFill="1" applyBorder="1" applyAlignment="1">
      <alignment horizontal="center" vertical="center"/>
    </xf>
    <xf numFmtId="0" fontId="25" fillId="27" borderId="26" xfId="0" applyFont="1" applyFill="1" applyBorder="1" applyAlignment="1">
      <alignment horizontal="center" vertical="center" wrapText="1"/>
    </xf>
    <xf numFmtId="0" fontId="26" fillId="26" borderId="27" xfId="0" applyFont="1" applyFill="1" applyBorder="1" applyAlignment="1">
      <alignment horizontal="center" vertical="center"/>
    </xf>
    <xf numFmtId="0" fontId="25" fillId="26" borderId="26" xfId="0" applyFont="1" applyFill="1" applyBorder="1" applyAlignment="1">
      <alignment horizontal="center" vertical="center"/>
    </xf>
    <xf numFmtId="0" fontId="25" fillId="26" borderId="26" xfId="0" applyFont="1" applyFill="1" applyBorder="1" applyAlignment="1">
      <alignment horizontal="center" vertical="center" wrapText="1"/>
    </xf>
    <xf numFmtId="0" fontId="25" fillId="26" borderId="29" xfId="0" applyFont="1" applyFill="1" applyBorder="1" applyAlignment="1">
      <alignment horizontal="center" vertical="center"/>
    </xf>
    <xf numFmtId="0" fontId="27" fillId="0" borderId="35" xfId="0" applyFont="1" applyBorder="1" applyAlignment="1">
      <alignment horizontal="center"/>
    </xf>
    <xf numFmtId="0" fontId="27" fillId="0" borderId="44" xfId="0" applyFont="1" applyBorder="1" applyAlignment="1" applyProtection="1">
      <alignment horizontal="center"/>
    </xf>
    <xf numFmtId="0" fontId="25" fillId="0" borderId="42" xfId="0" applyFont="1" applyBorder="1" applyAlignment="1" applyProtection="1">
      <alignment horizontal="justify"/>
      <protection locked="0"/>
    </xf>
    <xf numFmtId="0" fontId="27" fillId="28" borderId="13" xfId="0" applyFont="1" applyFill="1" applyBorder="1" applyAlignment="1" applyProtection="1">
      <alignment horizontal="center"/>
      <protection locked="0"/>
    </xf>
    <xf numFmtId="0" fontId="27" fillId="26" borderId="15" xfId="0" applyFont="1" applyFill="1" applyBorder="1" applyAlignment="1" applyProtection="1">
      <alignment horizontal="center"/>
    </xf>
    <xf numFmtId="0" fontId="27" fillId="28" borderId="16" xfId="0" applyFont="1" applyFill="1" applyBorder="1" applyAlignment="1" applyProtection="1">
      <alignment horizontal="center"/>
      <protection locked="0"/>
    </xf>
    <xf numFmtId="0" fontId="27" fillId="26" borderId="13" xfId="0" applyFont="1" applyFill="1" applyBorder="1" applyAlignment="1" applyProtection="1">
      <alignment horizontal="center"/>
    </xf>
    <xf numFmtId="0" fontId="27" fillId="28" borderId="17" xfId="0" applyFont="1" applyFill="1" applyBorder="1" applyAlignment="1" applyProtection="1">
      <alignment horizontal="center"/>
      <protection locked="0"/>
    </xf>
    <xf numFmtId="0" fontId="27" fillId="26" borderId="17" xfId="0" applyFont="1" applyFill="1" applyBorder="1" applyAlignment="1" applyProtection="1">
      <alignment horizontal="center"/>
    </xf>
    <xf numFmtId="10" fontId="27" fillId="26" borderId="34" xfId="32" applyNumberFormat="1" applyFont="1" applyFill="1" applyBorder="1" applyAlignment="1" applyProtection="1">
      <alignment horizontal="center"/>
    </xf>
    <xf numFmtId="0" fontId="27" fillId="0" borderId="36" xfId="0" applyFont="1" applyBorder="1" applyAlignment="1">
      <alignment horizontal="center"/>
    </xf>
    <xf numFmtId="0" fontId="27" fillId="0" borderId="45" xfId="0" applyFont="1" applyBorder="1" applyAlignment="1" applyProtection="1">
      <alignment horizontal="center"/>
    </xf>
    <xf numFmtId="0" fontId="25" fillId="0" borderId="43" xfId="0" applyFont="1" applyBorder="1" applyAlignment="1" applyProtection="1">
      <alignment horizontal="justify"/>
      <protection locked="0"/>
    </xf>
    <xf numFmtId="0" fontId="27" fillId="28" borderId="10" xfId="0" applyFont="1" applyFill="1" applyBorder="1" applyAlignment="1" applyProtection="1">
      <alignment horizontal="center"/>
      <protection locked="0"/>
    </xf>
    <xf numFmtId="0" fontId="27" fillId="26" borderId="14" xfId="0" applyFont="1" applyFill="1" applyBorder="1" applyAlignment="1" applyProtection="1">
      <alignment horizontal="center"/>
    </xf>
    <xf numFmtId="0" fontId="27" fillId="28" borderId="12" xfId="0" applyFont="1" applyFill="1" applyBorder="1" applyAlignment="1" applyProtection="1">
      <alignment horizontal="center"/>
      <protection locked="0"/>
    </xf>
    <xf numFmtId="0" fontId="27" fillId="26" borderId="10" xfId="0" applyFont="1" applyFill="1" applyBorder="1" applyAlignment="1" applyProtection="1">
      <alignment horizontal="center"/>
    </xf>
    <xf numFmtId="0" fontId="27" fillId="26" borderId="11" xfId="0" applyFont="1" applyFill="1" applyBorder="1" applyAlignment="1" applyProtection="1">
      <alignment horizontal="center"/>
    </xf>
    <xf numFmtId="10" fontId="27" fillId="26" borderId="37" xfId="32" applyNumberFormat="1" applyFont="1" applyFill="1" applyBorder="1" applyAlignment="1" applyProtection="1">
      <alignment horizontal="center"/>
    </xf>
    <xf numFmtId="0" fontId="25" fillId="0" borderId="18" xfId="0" applyFont="1" applyBorder="1" applyAlignment="1">
      <alignment horizontal="center"/>
    </xf>
    <xf numFmtId="0" fontId="0" fillId="30" borderId="0" xfId="0" applyFill="1" applyAlignment="1">
      <alignment horizontal="center"/>
    </xf>
    <xf numFmtId="0" fontId="0" fillId="30" borderId="33" xfId="0" applyFill="1" applyBorder="1" applyAlignment="1">
      <alignment horizontal="center"/>
    </xf>
    <xf numFmtId="0" fontId="21" fillId="30" borderId="0" xfId="0" applyFont="1" applyFill="1" applyBorder="1" applyAlignment="1">
      <alignment horizontal="center"/>
    </xf>
    <xf numFmtId="0" fontId="21" fillId="0" borderId="22" xfId="0" applyFont="1" applyBorder="1" applyAlignment="1">
      <alignment horizontal="center" vertical="top"/>
    </xf>
    <xf numFmtId="0" fontId="21" fillId="0" borderId="24" xfId="0" applyFont="1" applyBorder="1" applyAlignment="1">
      <alignment horizontal="center" vertical="top"/>
    </xf>
    <xf numFmtId="0" fontId="21" fillId="24" borderId="19" xfId="0" applyFont="1" applyFill="1" applyBorder="1" applyAlignment="1">
      <alignment horizontal="center"/>
    </xf>
    <xf numFmtId="0" fontId="21" fillId="24" borderId="20" xfId="0" applyFont="1" applyFill="1" applyBorder="1" applyAlignment="1">
      <alignment horizontal="center"/>
    </xf>
    <xf numFmtId="0" fontId="21" fillId="24" borderId="21" xfId="0" applyFont="1" applyFill="1" applyBorder="1" applyAlignment="1">
      <alignment horizontal="center"/>
    </xf>
    <xf numFmtId="0" fontId="21" fillId="25" borderId="19" xfId="0" applyFont="1" applyFill="1" applyBorder="1" applyAlignment="1">
      <alignment horizontal="center"/>
    </xf>
    <xf numFmtId="0" fontId="21" fillId="25" borderId="21" xfId="0" applyFont="1" applyFill="1" applyBorder="1" applyAlignment="1">
      <alignment horizontal="center"/>
    </xf>
    <xf numFmtId="0" fontId="0" fillId="30" borderId="22" xfId="0" applyFont="1" applyFill="1" applyBorder="1" applyAlignment="1">
      <alignment horizontal="center"/>
    </xf>
    <xf numFmtId="0" fontId="0" fillId="30" borderId="24" xfId="0" applyFont="1" applyFill="1" applyBorder="1" applyAlignment="1">
      <alignment horizontal="center"/>
    </xf>
    <xf numFmtId="0" fontId="20" fillId="29" borderId="31" xfId="0" applyFont="1" applyFill="1" applyBorder="1" applyAlignment="1">
      <alignment horizontal="center"/>
    </xf>
    <xf numFmtId="0" fontId="20" fillId="29" borderId="30" xfId="0" applyFont="1" applyFill="1" applyBorder="1" applyAlignment="1">
      <alignment horizontal="center"/>
    </xf>
  </cellXfs>
  <cellStyles count="43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ta" xfId="30" builtinId="10" customBuiltin="1"/>
    <cellStyle name="Output" xfId="31" builtinId="21" customBuiltin="1"/>
    <cellStyle name="Percentuale" xfId="32" builtinId="5"/>
    <cellStyle name="Testo avviso" xfId="33" builtinId="11" customBuiltin="1"/>
    <cellStyle name="Testo descrittivo" xfId="34" builtinId="53" customBuiltin="1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261939</xdr:colOff>
      <xdr:row>0</xdr:row>
      <xdr:rowOff>0</xdr:rowOff>
    </xdr:from>
    <xdr:to>
      <xdr:col>13</xdr:col>
      <xdr:colOff>1857375</xdr:colOff>
      <xdr:row>4</xdr:row>
      <xdr:rowOff>240506</xdr:rowOff>
    </xdr:to>
    <xdr:pic>
      <xdr:nvPicPr>
        <xdr:cNvPr id="3" name="Immagine 2" descr="logo70 esimo">
          <a:extLst>
            <a:ext uri="{FF2B5EF4-FFF2-40B4-BE49-F238E27FC236}">
              <a16:creationId xmlns:a16="http://schemas.microsoft.com/office/drawing/2014/main" xmlns="" id="{DD30C96D-109D-4059-8FD9-4C04BB408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84908" y="0"/>
          <a:ext cx="1595436" cy="14906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59531</xdr:colOff>
      <xdr:row>0</xdr:row>
      <xdr:rowOff>130969</xdr:rowOff>
    </xdr:from>
    <xdr:to>
      <xdr:col>2</xdr:col>
      <xdr:colOff>18077</xdr:colOff>
      <xdr:row>4</xdr:row>
      <xdr:rowOff>219076</xdr:rowOff>
    </xdr:to>
    <xdr:pic>
      <xdr:nvPicPr>
        <xdr:cNvPr id="5" name="Immagine 4" descr="Logo_FIPSAS-26-03-06-copy">
          <a:extLst>
            <a:ext uri="{FF2B5EF4-FFF2-40B4-BE49-F238E27FC236}">
              <a16:creationId xmlns:a16="http://schemas.microsoft.com/office/drawing/2014/main" xmlns="" id="{F9BD8644-2F1C-482C-B2AD-195C80540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531" y="130969"/>
          <a:ext cx="1172984" cy="13382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"/>
  <dimension ref="A1:N21"/>
  <sheetViews>
    <sheetView tabSelected="1" zoomScale="120" zoomScaleNormal="120" workbookViewId="0">
      <pane xSplit="2" ySplit="7" topLeftCell="C8" activePane="bottomRight" state="frozen"/>
      <selection pane="topRight" activeCell="C1" sqref="C1"/>
      <selection pane="bottomLeft" activeCell="A9" sqref="A9"/>
      <selection pane="bottomRight" activeCell="C26" sqref="C26"/>
    </sheetView>
  </sheetViews>
  <sheetFormatPr defaultRowHeight="12.75" x14ac:dyDescent="0.2"/>
  <cols>
    <col min="1" max="1" width="7.85546875" customWidth="1"/>
    <col min="2" max="2" width="10.5703125" style="27" customWidth="1"/>
    <col min="3" max="3" width="31.85546875" customWidth="1"/>
    <col min="5" max="5" width="12.5703125" customWidth="1"/>
    <col min="7" max="7" width="9.85546875" customWidth="1"/>
    <col min="9" max="9" width="11.7109375" customWidth="1"/>
    <col min="10" max="10" width="12.7109375" customWidth="1"/>
    <col min="11" max="11" width="10.85546875" customWidth="1"/>
    <col min="12" max="12" width="15.42578125" customWidth="1"/>
    <col min="13" max="13" width="15.28515625" customWidth="1"/>
    <col min="14" max="14" width="17.7109375" customWidth="1"/>
  </cols>
  <sheetData>
    <row r="1" spans="1:14" ht="30" x14ac:dyDescent="0.4">
      <c r="A1" s="60"/>
      <c r="B1" s="61"/>
      <c r="C1" s="72" t="s">
        <v>36</v>
      </c>
      <c r="D1" s="73"/>
      <c r="E1" s="73"/>
      <c r="F1" s="73"/>
      <c r="G1" s="73"/>
      <c r="H1" s="73"/>
      <c r="I1" s="73"/>
      <c r="J1" s="73"/>
      <c r="K1" s="73"/>
      <c r="L1" s="73"/>
      <c r="M1" s="73"/>
      <c r="N1" s="22"/>
    </row>
    <row r="2" spans="1:14" ht="23.25" x14ac:dyDescent="0.35">
      <c r="A2" s="17"/>
      <c r="B2" s="24"/>
      <c r="D2" s="62" t="s">
        <v>10</v>
      </c>
      <c r="E2" s="62"/>
      <c r="F2" s="62"/>
      <c r="G2" s="62"/>
      <c r="H2" s="62"/>
      <c r="I2" s="9">
        <v>300</v>
      </c>
      <c r="J2" s="2"/>
      <c r="K2" s="11"/>
      <c r="L2" s="8"/>
      <c r="M2" s="10"/>
      <c r="N2" s="18"/>
    </row>
    <row r="3" spans="1:14" ht="24" customHeight="1" x14ac:dyDescent="0.3">
      <c r="B3" s="25"/>
      <c r="C3" s="1"/>
      <c r="D3" s="1"/>
      <c r="E3" s="4"/>
      <c r="F3" s="4"/>
      <c r="G3" s="4"/>
      <c r="H3" s="4"/>
      <c r="I3" s="4"/>
      <c r="J3" s="4"/>
      <c r="K3" s="4"/>
      <c r="L3" s="4"/>
      <c r="M3" s="4"/>
      <c r="N3" s="19"/>
    </row>
    <row r="4" spans="1:14" ht="25.5" x14ac:dyDescent="0.3">
      <c r="A4" s="12"/>
      <c r="B4" s="5"/>
      <c r="C4" s="28" t="s">
        <v>13</v>
      </c>
      <c r="D4" s="29"/>
      <c r="E4" s="30" t="s">
        <v>14</v>
      </c>
      <c r="F4" s="30"/>
      <c r="G4" s="30"/>
      <c r="H4" s="30"/>
      <c r="I4" s="30"/>
      <c r="J4" s="5"/>
      <c r="K4" s="5"/>
      <c r="L4" s="1"/>
      <c r="M4" s="13" t="s">
        <v>30</v>
      </c>
      <c r="N4" s="20"/>
    </row>
    <row r="5" spans="1:14" ht="28.5" customHeight="1" thickBot="1" x14ac:dyDescent="0.35">
      <c r="A5" s="12"/>
      <c r="B5" s="26"/>
      <c r="C5" s="6"/>
      <c r="D5" s="3"/>
      <c r="E5" s="3"/>
      <c r="F5" s="3"/>
      <c r="G5" s="3"/>
      <c r="H5" s="7"/>
      <c r="I5" s="3"/>
      <c r="J5" s="3"/>
      <c r="K5" s="3"/>
      <c r="L5" s="1"/>
      <c r="M5" s="14" t="s">
        <v>29</v>
      </c>
      <c r="N5" s="21"/>
    </row>
    <row r="6" spans="1:14" ht="24" thickBot="1" x14ac:dyDescent="0.4">
      <c r="A6" s="70"/>
      <c r="B6" s="71"/>
      <c r="C6" s="23"/>
      <c r="D6" s="65" t="s">
        <v>0</v>
      </c>
      <c r="E6" s="66"/>
      <c r="F6" s="67"/>
      <c r="G6" s="68" t="s">
        <v>1</v>
      </c>
      <c r="H6" s="69"/>
      <c r="I6" s="15" t="s">
        <v>31</v>
      </c>
      <c r="J6" s="63" t="s">
        <v>2</v>
      </c>
      <c r="K6" s="64"/>
      <c r="L6" s="15" t="s">
        <v>11</v>
      </c>
      <c r="M6" s="59" t="s">
        <v>32</v>
      </c>
      <c r="N6" s="16" t="s">
        <v>12</v>
      </c>
    </row>
    <row r="7" spans="1:14" ht="48.75" thickBot="1" x14ac:dyDescent="0.25">
      <c r="A7" s="31" t="s">
        <v>5</v>
      </c>
      <c r="B7" s="32" t="s">
        <v>6</v>
      </c>
      <c r="C7" s="33" t="s">
        <v>7</v>
      </c>
      <c r="D7" s="34" t="s">
        <v>8</v>
      </c>
      <c r="E7" s="35" t="s">
        <v>37</v>
      </c>
      <c r="F7" s="36" t="s">
        <v>9</v>
      </c>
      <c r="G7" s="35" t="s">
        <v>34</v>
      </c>
      <c r="H7" s="37" t="s">
        <v>9</v>
      </c>
      <c r="I7" s="35" t="s">
        <v>28</v>
      </c>
      <c r="J7" s="35" t="s">
        <v>35</v>
      </c>
      <c r="K7" s="38" t="s">
        <v>3</v>
      </c>
      <c r="L7" s="35" t="s">
        <v>38</v>
      </c>
      <c r="M7" s="38" t="s">
        <v>33</v>
      </c>
      <c r="N7" s="39" t="s">
        <v>4</v>
      </c>
    </row>
    <row r="8" spans="1:14" x14ac:dyDescent="0.2">
      <c r="A8" s="40">
        <v>1</v>
      </c>
      <c r="B8" s="41">
        <v>22</v>
      </c>
      <c r="C8" s="42" t="s">
        <v>17</v>
      </c>
      <c r="D8" s="43">
        <v>8</v>
      </c>
      <c r="E8" s="43">
        <v>0</v>
      </c>
      <c r="F8" s="44">
        <f t="shared" ref="F8:F21" si="0">(+E8+D8)*$I$2</f>
        <v>2400</v>
      </c>
      <c r="G8" s="45">
        <v>3</v>
      </c>
      <c r="H8" s="46">
        <f t="shared" ref="H8:H21" si="1">+G8*$I$2</f>
        <v>900</v>
      </c>
      <c r="I8" s="43">
        <v>4276</v>
      </c>
      <c r="J8" s="47">
        <v>0</v>
      </c>
      <c r="K8" s="48">
        <f t="shared" ref="K8:K21" si="2">1000*(+J8)</f>
        <v>0</v>
      </c>
      <c r="L8" s="47">
        <v>0</v>
      </c>
      <c r="M8" s="48">
        <f t="shared" ref="M8:M21" si="3">+I8+H8+F8+K8-($I$2*L8)</f>
        <v>7576</v>
      </c>
      <c r="N8" s="49">
        <f>IF(ISERROR(+M8/MAX($M$8:$M$21)),0,+M8/MAX($M$8:$M$21))</f>
        <v>1</v>
      </c>
    </row>
    <row r="9" spans="1:14" x14ac:dyDescent="0.2">
      <c r="A9" s="50">
        <v>2</v>
      </c>
      <c r="B9" s="51">
        <v>17</v>
      </c>
      <c r="C9" s="52" t="s">
        <v>39</v>
      </c>
      <c r="D9" s="53">
        <v>7</v>
      </c>
      <c r="E9" s="53">
        <v>0</v>
      </c>
      <c r="F9" s="54">
        <f t="shared" si="0"/>
        <v>2100</v>
      </c>
      <c r="G9" s="55">
        <v>3</v>
      </c>
      <c r="H9" s="56">
        <f t="shared" si="1"/>
        <v>900</v>
      </c>
      <c r="I9" s="43">
        <v>3382</v>
      </c>
      <c r="J9" s="47">
        <v>0</v>
      </c>
      <c r="K9" s="57">
        <f t="shared" si="2"/>
        <v>0</v>
      </c>
      <c r="L9" s="47">
        <v>0</v>
      </c>
      <c r="M9" s="57">
        <f t="shared" si="3"/>
        <v>6382</v>
      </c>
      <c r="N9" s="58">
        <f>IF(ISERROR(+M9/MAX($M$8:$M$21)),0,+M9/MAX($M$8:$M$21))</f>
        <v>0.84239704329461462</v>
      </c>
    </row>
    <row r="10" spans="1:14" x14ac:dyDescent="0.2">
      <c r="A10" s="50">
        <v>3</v>
      </c>
      <c r="B10" s="51">
        <v>16</v>
      </c>
      <c r="C10" s="52" t="s">
        <v>15</v>
      </c>
      <c r="D10" s="53">
        <v>7</v>
      </c>
      <c r="E10" s="53"/>
      <c r="F10" s="54">
        <f t="shared" si="0"/>
        <v>2100</v>
      </c>
      <c r="G10" s="55">
        <v>2</v>
      </c>
      <c r="H10" s="56">
        <f t="shared" si="1"/>
        <v>600</v>
      </c>
      <c r="I10" s="43">
        <v>3664</v>
      </c>
      <c r="J10" s="47">
        <v>0</v>
      </c>
      <c r="K10" s="57">
        <f t="shared" si="2"/>
        <v>0</v>
      </c>
      <c r="L10" s="47">
        <v>0</v>
      </c>
      <c r="M10" s="57">
        <f t="shared" si="3"/>
        <v>6364</v>
      </c>
      <c r="N10" s="58">
        <f>IF(ISERROR(+M10/MAX($M$8:$M$21)),0,+M10/MAX($M$8:$M$21))</f>
        <v>0.84002111932418166</v>
      </c>
    </row>
    <row r="11" spans="1:14" x14ac:dyDescent="0.2">
      <c r="A11" s="50">
        <v>4</v>
      </c>
      <c r="B11" s="51">
        <v>18</v>
      </c>
      <c r="C11" s="52" t="s">
        <v>19</v>
      </c>
      <c r="D11" s="53">
        <v>5</v>
      </c>
      <c r="E11" s="53">
        <v>0</v>
      </c>
      <c r="F11" s="54">
        <f t="shared" si="0"/>
        <v>1500</v>
      </c>
      <c r="G11" s="55">
        <v>1</v>
      </c>
      <c r="H11" s="56">
        <f t="shared" si="1"/>
        <v>300</v>
      </c>
      <c r="I11" s="43">
        <v>2514</v>
      </c>
      <c r="J11" s="47">
        <v>0</v>
      </c>
      <c r="K11" s="57">
        <f t="shared" si="2"/>
        <v>0</v>
      </c>
      <c r="L11" s="47">
        <v>0</v>
      </c>
      <c r="M11" s="57">
        <f t="shared" si="3"/>
        <v>4314</v>
      </c>
      <c r="N11" s="58">
        <f>IF(ISERROR(+M11/MAX($M$8:$M$21)),0,+M11/MAX($M$8:$M$21))</f>
        <v>0.56942977824709606</v>
      </c>
    </row>
    <row r="12" spans="1:14" x14ac:dyDescent="0.2">
      <c r="A12" s="50">
        <v>5</v>
      </c>
      <c r="B12" s="51">
        <v>1</v>
      </c>
      <c r="C12" s="52" t="s">
        <v>27</v>
      </c>
      <c r="D12" s="53">
        <v>4</v>
      </c>
      <c r="E12" s="53">
        <v>1</v>
      </c>
      <c r="F12" s="54">
        <f t="shared" si="0"/>
        <v>1500</v>
      </c>
      <c r="G12" s="55">
        <v>3</v>
      </c>
      <c r="H12" s="56">
        <f t="shared" si="1"/>
        <v>900</v>
      </c>
      <c r="I12" s="43">
        <v>1760</v>
      </c>
      <c r="J12" s="47">
        <v>0</v>
      </c>
      <c r="K12" s="57">
        <f t="shared" si="2"/>
        <v>0</v>
      </c>
      <c r="L12" s="47">
        <v>0</v>
      </c>
      <c r="M12" s="57">
        <f t="shared" si="3"/>
        <v>4160</v>
      </c>
      <c r="N12" s="58">
        <f>IF(ISERROR(+M12/MAX($M$8:$M$21)),0,+M12/MAX($M$8:$M$21))</f>
        <v>0.54910242872228088</v>
      </c>
    </row>
    <row r="13" spans="1:14" x14ac:dyDescent="0.2">
      <c r="A13" s="50">
        <v>6</v>
      </c>
      <c r="B13" s="51">
        <v>20</v>
      </c>
      <c r="C13" s="52" t="s">
        <v>26</v>
      </c>
      <c r="D13" s="53">
        <v>4</v>
      </c>
      <c r="E13" s="53">
        <v>0</v>
      </c>
      <c r="F13" s="54">
        <f t="shared" si="0"/>
        <v>1200</v>
      </c>
      <c r="G13" s="55">
        <v>3</v>
      </c>
      <c r="H13" s="56">
        <f t="shared" si="1"/>
        <v>900</v>
      </c>
      <c r="I13" s="43">
        <v>1972</v>
      </c>
      <c r="J13" s="47">
        <v>0</v>
      </c>
      <c r="K13" s="57">
        <f t="shared" si="2"/>
        <v>0</v>
      </c>
      <c r="L13" s="47">
        <v>0</v>
      </c>
      <c r="M13" s="57">
        <f t="shared" si="3"/>
        <v>4072</v>
      </c>
      <c r="N13" s="58">
        <f>IF(ISERROR(+M13/MAX($M$8:$M$21)),0,+M13/MAX($M$8:$M$21))</f>
        <v>0.5374868004223865</v>
      </c>
    </row>
    <row r="14" spans="1:14" x14ac:dyDescent="0.2">
      <c r="A14" s="50">
        <v>7</v>
      </c>
      <c r="B14" s="51">
        <v>3</v>
      </c>
      <c r="C14" s="52" t="s">
        <v>21</v>
      </c>
      <c r="D14" s="53">
        <v>5</v>
      </c>
      <c r="E14" s="53">
        <v>0</v>
      </c>
      <c r="F14" s="54">
        <f t="shared" si="0"/>
        <v>1500</v>
      </c>
      <c r="G14" s="55">
        <v>2</v>
      </c>
      <c r="H14" s="56">
        <f t="shared" si="1"/>
        <v>600</v>
      </c>
      <c r="I14" s="53">
        <v>1962</v>
      </c>
      <c r="J14" s="47">
        <v>0</v>
      </c>
      <c r="K14" s="57">
        <f t="shared" si="2"/>
        <v>0</v>
      </c>
      <c r="L14" s="47">
        <v>0</v>
      </c>
      <c r="M14" s="57">
        <f t="shared" si="3"/>
        <v>4062</v>
      </c>
      <c r="N14" s="58">
        <f>IF(ISERROR(+M14/MAX($M$8:$M$21)),0,+M14/MAX($M$8:$M$21))</f>
        <v>0.53616684266103487</v>
      </c>
    </row>
    <row r="15" spans="1:14" x14ac:dyDescent="0.2">
      <c r="A15" s="50">
        <v>8</v>
      </c>
      <c r="B15" s="51">
        <v>19</v>
      </c>
      <c r="C15" s="52" t="s">
        <v>22</v>
      </c>
      <c r="D15" s="53">
        <v>5</v>
      </c>
      <c r="E15" s="53">
        <v>0</v>
      </c>
      <c r="F15" s="54">
        <f t="shared" si="0"/>
        <v>1500</v>
      </c>
      <c r="G15" s="55">
        <v>2</v>
      </c>
      <c r="H15" s="56">
        <f t="shared" si="1"/>
        <v>600</v>
      </c>
      <c r="I15" s="53">
        <v>1944</v>
      </c>
      <c r="J15" s="47">
        <v>0</v>
      </c>
      <c r="K15" s="57">
        <f t="shared" si="2"/>
        <v>0</v>
      </c>
      <c r="L15" s="47">
        <v>0</v>
      </c>
      <c r="M15" s="57">
        <f t="shared" si="3"/>
        <v>4044</v>
      </c>
      <c r="N15" s="58">
        <f>IF(ISERROR(+M15/MAX($M$8:$M$21)),0,+M15/MAX($M$8:$M$21))</f>
        <v>0.53379091869060191</v>
      </c>
    </row>
    <row r="16" spans="1:14" x14ac:dyDescent="0.2">
      <c r="A16" s="50">
        <v>9</v>
      </c>
      <c r="B16" s="51">
        <v>5</v>
      </c>
      <c r="C16" s="52" t="s">
        <v>18</v>
      </c>
      <c r="D16" s="53">
        <v>4</v>
      </c>
      <c r="E16" s="53">
        <v>0</v>
      </c>
      <c r="F16" s="54">
        <f t="shared" si="0"/>
        <v>1200</v>
      </c>
      <c r="G16" s="55">
        <v>3</v>
      </c>
      <c r="H16" s="56">
        <f t="shared" si="1"/>
        <v>900</v>
      </c>
      <c r="I16" s="53">
        <v>1682</v>
      </c>
      <c r="J16" s="47">
        <v>0</v>
      </c>
      <c r="K16" s="57">
        <f t="shared" si="2"/>
        <v>0</v>
      </c>
      <c r="L16" s="47">
        <v>0</v>
      </c>
      <c r="M16" s="57">
        <f t="shared" si="3"/>
        <v>3782</v>
      </c>
      <c r="N16" s="58">
        <f>IF(ISERROR(+M16/MAX($M$8:$M$21)),0,+M16/MAX($M$8:$M$21))</f>
        <v>0.49920802534318903</v>
      </c>
    </row>
    <row r="17" spans="1:14" x14ac:dyDescent="0.2">
      <c r="A17" s="50">
        <v>10</v>
      </c>
      <c r="B17" s="51">
        <v>4</v>
      </c>
      <c r="C17" s="52" t="s">
        <v>23</v>
      </c>
      <c r="D17" s="53">
        <v>3</v>
      </c>
      <c r="E17" s="53">
        <v>0</v>
      </c>
      <c r="F17" s="54">
        <f t="shared" si="0"/>
        <v>900</v>
      </c>
      <c r="G17" s="55">
        <v>2</v>
      </c>
      <c r="H17" s="56">
        <f t="shared" si="1"/>
        <v>600</v>
      </c>
      <c r="I17" s="53">
        <v>1400</v>
      </c>
      <c r="J17" s="47">
        <v>0</v>
      </c>
      <c r="K17" s="57">
        <f t="shared" si="2"/>
        <v>0</v>
      </c>
      <c r="L17" s="47">
        <v>0</v>
      </c>
      <c r="M17" s="57">
        <f t="shared" si="3"/>
        <v>2900</v>
      </c>
      <c r="N17" s="58">
        <f>IF(ISERROR(+M17/MAX($M$8:$M$21)),0,+M17/MAX($M$8:$M$21))</f>
        <v>0.38278775079197463</v>
      </c>
    </row>
    <row r="18" spans="1:14" x14ac:dyDescent="0.2">
      <c r="A18" s="50">
        <v>11</v>
      </c>
      <c r="B18" s="51">
        <v>2</v>
      </c>
      <c r="C18" s="52" t="s">
        <v>20</v>
      </c>
      <c r="D18" s="53">
        <v>3</v>
      </c>
      <c r="E18" s="53">
        <v>0</v>
      </c>
      <c r="F18" s="54">
        <f t="shared" si="0"/>
        <v>900</v>
      </c>
      <c r="G18" s="55">
        <v>2</v>
      </c>
      <c r="H18" s="56">
        <f t="shared" si="1"/>
        <v>600</v>
      </c>
      <c r="I18" s="53">
        <v>1030</v>
      </c>
      <c r="J18" s="47">
        <v>0</v>
      </c>
      <c r="K18" s="57">
        <f t="shared" si="2"/>
        <v>0</v>
      </c>
      <c r="L18" s="47">
        <v>0</v>
      </c>
      <c r="M18" s="57">
        <f t="shared" si="3"/>
        <v>2530</v>
      </c>
      <c r="N18" s="58">
        <f>IF(ISERROR(+M18/MAX($M$8:$M$21)),0,+M18/MAX($M$8:$M$21))</f>
        <v>0.33394931362196412</v>
      </c>
    </row>
    <row r="19" spans="1:14" x14ac:dyDescent="0.2">
      <c r="A19" s="50">
        <v>12</v>
      </c>
      <c r="B19" s="51">
        <v>21</v>
      </c>
      <c r="C19" s="52" t="s">
        <v>16</v>
      </c>
      <c r="D19" s="53">
        <v>2</v>
      </c>
      <c r="E19" s="53"/>
      <c r="F19" s="54">
        <f t="shared" si="0"/>
        <v>600</v>
      </c>
      <c r="G19" s="55">
        <v>1</v>
      </c>
      <c r="H19" s="56">
        <f t="shared" si="1"/>
        <v>300</v>
      </c>
      <c r="I19" s="53">
        <v>1088</v>
      </c>
      <c r="J19" s="47">
        <v>0</v>
      </c>
      <c r="K19" s="57">
        <f t="shared" si="2"/>
        <v>0</v>
      </c>
      <c r="L19" s="47">
        <v>0</v>
      </c>
      <c r="M19" s="57">
        <f t="shared" si="3"/>
        <v>1988</v>
      </c>
      <c r="N19" s="58">
        <f>IF(ISERROR(+M19/MAX($M$8:$M$21)),0,+M19/MAX($M$8:$M$21))</f>
        <v>0.2624076029567054</v>
      </c>
    </row>
    <row r="20" spans="1:14" x14ac:dyDescent="0.2">
      <c r="A20" s="50">
        <v>13</v>
      </c>
      <c r="B20" s="51">
        <v>23</v>
      </c>
      <c r="C20" s="52" t="s">
        <v>25</v>
      </c>
      <c r="D20" s="53">
        <v>1</v>
      </c>
      <c r="E20" s="53">
        <v>1</v>
      </c>
      <c r="F20" s="54">
        <f t="shared" si="0"/>
        <v>600</v>
      </c>
      <c r="G20" s="55">
        <v>2</v>
      </c>
      <c r="H20" s="56">
        <f t="shared" si="1"/>
        <v>600</v>
      </c>
      <c r="I20" s="53">
        <v>458</v>
      </c>
      <c r="J20" s="47">
        <v>0</v>
      </c>
      <c r="K20" s="57">
        <f t="shared" si="2"/>
        <v>0</v>
      </c>
      <c r="L20" s="47">
        <v>0</v>
      </c>
      <c r="M20" s="57">
        <f t="shared" si="3"/>
        <v>1658</v>
      </c>
      <c r="N20" s="58">
        <f>IF(ISERROR(+M20/MAX($M$8:$M$21)),0,+M20/MAX($M$8:$M$21))</f>
        <v>0.21884899683210138</v>
      </c>
    </row>
    <row r="21" spans="1:14" x14ac:dyDescent="0.2">
      <c r="A21" s="50">
        <v>14</v>
      </c>
      <c r="B21" s="51">
        <v>15</v>
      </c>
      <c r="C21" s="52" t="s">
        <v>24</v>
      </c>
      <c r="D21" s="53">
        <v>1</v>
      </c>
      <c r="E21" s="53">
        <v>0</v>
      </c>
      <c r="F21" s="54">
        <f t="shared" si="0"/>
        <v>300</v>
      </c>
      <c r="G21" s="55">
        <v>1</v>
      </c>
      <c r="H21" s="56">
        <f t="shared" si="1"/>
        <v>300</v>
      </c>
      <c r="I21" s="53">
        <v>306</v>
      </c>
      <c r="J21" s="47">
        <v>0</v>
      </c>
      <c r="K21" s="57">
        <f t="shared" si="2"/>
        <v>0</v>
      </c>
      <c r="L21" s="47">
        <v>0</v>
      </c>
      <c r="M21" s="57">
        <f t="shared" si="3"/>
        <v>906</v>
      </c>
      <c r="N21" s="58">
        <f>IF(ISERROR(+M21/MAX($M$8:$M$21)),0,+M21/MAX($M$8:$M$21))</f>
        <v>0.1195881731784583</v>
      </c>
    </row>
  </sheetData>
  <sheetProtection sort="0"/>
  <autoFilter ref="A7:N7">
    <sortState ref="A8:N24">
      <sortCondition descending="1" ref="N7"/>
    </sortState>
  </autoFilter>
  <sortState ref="A8:M42">
    <sortCondition descending="1" ref="M42"/>
  </sortState>
  <mergeCells count="7">
    <mergeCell ref="A1:B1"/>
    <mergeCell ref="D2:H2"/>
    <mergeCell ref="J6:K6"/>
    <mergeCell ref="D6:F6"/>
    <mergeCell ref="G6:H6"/>
    <mergeCell ref="A6:B6"/>
    <mergeCell ref="C1:M1"/>
  </mergeCells>
  <phoneticPr fontId="0" type="noConversion"/>
  <pageMargins left="0.78740157480314965" right="0.78740157480314965" top="0.98425196850393704" bottom="0.98425196850393704" header="0.51181102362204722" footer="0.51181102362204722"/>
  <pageSetup paperSize="9" scale="70" firstPageNumber="0" orientation="landscape" horizontalDpi="360" verticalDpi="36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Classifica</vt:lpstr>
      <vt:lpstr>Inizio_2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</dc:creator>
  <cp:lastModifiedBy>Utente</cp:lastModifiedBy>
  <cp:lastPrinted>2019-10-13T06:58:42Z</cp:lastPrinted>
  <dcterms:created xsi:type="dcterms:W3CDTF">2009-06-22T08:53:13Z</dcterms:created>
  <dcterms:modified xsi:type="dcterms:W3CDTF">2019-10-13T07:10:52Z</dcterms:modified>
</cp:coreProperties>
</file>