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filterPrivacy="1"/>
  <xr:revisionPtr revIDLastSave="0" documentId="8_{E09B1EB8-E893-4E6E-AE34-D50B32071397}" xr6:coauthVersionLast="46" xr6:coauthVersionMax="46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TL Femm" sheetId="1" r:id="rId1"/>
    <sheet name="TL Mas" sheetId="2" r:id="rId2"/>
    <sheet name="Staffetta" sheetId="3" r:id="rId3"/>
    <sheet name="Biathlon M" sheetId="4" r:id="rId4"/>
    <sheet name="Biathlon F" sheetId="5" r:id="rId5"/>
    <sheet name="SBiathlon M" sheetId="6" r:id="rId6"/>
    <sheet name="SBiathlon F" sheetId="7" r:id="rId7"/>
    <sheet name="Iscritti" sheetId="8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9" i="7" l="1"/>
  <c r="K14" i="7"/>
  <c r="N14" i="7" s="1"/>
  <c r="K16" i="7"/>
  <c r="N16" i="7" s="1"/>
  <c r="K17" i="7"/>
  <c r="N17" i="7" s="1"/>
  <c r="K18" i="7"/>
  <c r="N18" i="7" s="1"/>
  <c r="K19" i="7"/>
  <c r="H19" i="3"/>
  <c r="H17" i="3"/>
  <c r="I15" i="4" l="1"/>
  <c r="I27" i="4"/>
  <c r="M27" i="4" s="1"/>
  <c r="K27" i="4" s="1"/>
  <c r="I26" i="2"/>
  <c r="S26" i="2" s="1"/>
  <c r="U26" i="2" s="1"/>
  <c r="I24" i="2"/>
  <c r="S24" i="2" s="1"/>
  <c r="U24" i="2" s="1"/>
  <c r="I25" i="2"/>
  <c r="S25" i="2" s="1"/>
  <c r="U25" i="2" s="1"/>
  <c r="I33" i="2"/>
  <c r="S33" i="2" s="1"/>
  <c r="U33" i="2" s="1"/>
  <c r="K15" i="7" l="1"/>
  <c r="N15" i="7" s="1"/>
  <c r="K32" i="6"/>
  <c r="N32" i="6" s="1"/>
  <c r="K24" i="6"/>
  <c r="N24" i="6" s="1"/>
  <c r="K20" i="6"/>
  <c r="N20" i="6" s="1"/>
  <c r="K22" i="6"/>
  <c r="N22" i="6" s="1"/>
  <c r="K17" i="6"/>
  <c r="N17" i="6" s="1"/>
  <c r="K31" i="6"/>
  <c r="N31" i="6" s="1"/>
  <c r="K30" i="6"/>
  <c r="N30" i="6" s="1"/>
  <c r="K29" i="6"/>
  <c r="N29" i="6" s="1"/>
  <c r="K27" i="6"/>
  <c r="N27" i="6" s="1"/>
  <c r="K28" i="6"/>
  <c r="N28" i="6" s="1"/>
  <c r="K15" i="6"/>
  <c r="N15" i="6" s="1"/>
  <c r="K21" i="6"/>
  <c r="N21" i="6" s="1"/>
  <c r="K18" i="6"/>
  <c r="N18" i="6" s="1"/>
  <c r="K19" i="6"/>
  <c r="N19" i="6" s="1"/>
  <c r="K23" i="6"/>
  <c r="N23" i="6" s="1"/>
  <c r="K25" i="6"/>
  <c r="N25" i="6" s="1"/>
  <c r="K16" i="6"/>
  <c r="N16" i="6" s="1"/>
  <c r="K26" i="6"/>
  <c r="N26" i="6" s="1"/>
  <c r="K14" i="6"/>
  <c r="N14" i="6" s="1"/>
  <c r="I16" i="5"/>
  <c r="M16" i="5" s="1"/>
  <c r="K16" i="5" s="1"/>
  <c r="L16" i="5" s="1"/>
  <c r="I15" i="5"/>
  <c r="M15" i="5" s="1"/>
  <c r="K15" i="5" s="1"/>
  <c r="L15" i="5" s="1"/>
  <c r="I14" i="5"/>
  <c r="M14" i="5" s="1"/>
  <c r="K14" i="5" s="1"/>
  <c r="L14" i="5" s="1"/>
  <c r="I12" i="5"/>
  <c r="M12" i="5" s="1"/>
  <c r="K12" i="5" s="1"/>
  <c r="L12" i="5" s="1"/>
  <c r="I13" i="5"/>
  <c r="M13" i="5" s="1"/>
  <c r="K13" i="5" s="1"/>
  <c r="L13" i="5" s="1"/>
  <c r="L27" i="4"/>
  <c r="M15" i="4"/>
  <c r="K15" i="4" s="1"/>
  <c r="L15" i="4" s="1"/>
  <c r="I16" i="4"/>
  <c r="M16" i="4" s="1"/>
  <c r="K16" i="4" s="1"/>
  <c r="L16" i="4" s="1"/>
  <c r="I18" i="4"/>
  <c r="M18" i="4" s="1"/>
  <c r="K18" i="4" s="1"/>
  <c r="L18" i="4" s="1"/>
  <c r="I28" i="4"/>
  <c r="M28" i="4" s="1"/>
  <c r="K28" i="4" s="1"/>
  <c r="L28" i="4" s="1"/>
  <c r="I30" i="4"/>
  <c r="M30" i="4" s="1"/>
  <c r="K30" i="4" s="1"/>
  <c r="L30" i="4" s="1"/>
  <c r="I25" i="4"/>
  <c r="M25" i="4" s="1"/>
  <c r="K25" i="4" s="1"/>
  <c r="L25" i="4" s="1"/>
  <c r="I29" i="4"/>
  <c r="M29" i="4" s="1"/>
  <c r="K29" i="4" s="1"/>
  <c r="L29" i="4" s="1"/>
  <c r="I26" i="4"/>
  <c r="M26" i="4" s="1"/>
  <c r="K26" i="4" s="1"/>
  <c r="L26" i="4" s="1"/>
  <c r="I21" i="4"/>
  <c r="M21" i="4" s="1"/>
  <c r="K21" i="4" s="1"/>
  <c r="L21" i="4" s="1"/>
  <c r="I13" i="4"/>
  <c r="M13" i="4" s="1"/>
  <c r="K13" i="4" s="1"/>
  <c r="L13" i="4" s="1"/>
  <c r="I24" i="4"/>
  <c r="M24" i="4" s="1"/>
  <c r="K24" i="4" s="1"/>
  <c r="L24" i="4" s="1"/>
  <c r="I23" i="4"/>
  <c r="M23" i="4" s="1"/>
  <c r="K23" i="4" s="1"/>
  <c r="L23" i="4" s="1"/>
  <c r="I17" i="4"/>
  <c r="M17" i="4" s="1"/>
  <c r="K17" i="4" s="1"/>
  <c r="L17" i="4" s="1"/>
  <c r="I19" i="4"/>
  <c r="M19" i="4" s="1"/>
  <c r="K19" i="4" s="1"/>
  <c r="L19" i="4" s="1"/>
  <c r="I20" i="4"/>
  <c r="M20" i="4" s="1"/>
  <c r="K20" i="4" s="1"/>
  <c r="L20" i="4" s="1"/>
  <c r="I14" i="4"/>
  <c r="M14" i="4" s="1"/>
  <c r="K14" i="4" s="1"/>
  <c r="L14" i="4" s="1"/>
  <c r="I22" i="4"/>
  <c r="M22" i="4" s="1"/>
  <c r="K22" i="4" s="1"/>
  <c r="L22" i="4" s="1"/>
  <c r="I12" i="4"/>
  <c r="M12" i="4" s="1"/>
  <c r="K12" i="4" s="1"/>
  <c r="L12" i="4" s="1"/>
  <c r="H25" i="3"/>
  <c r="T25" i="3" s="1"/>
  <c r="U25" i="3" s="1"/>
  <c r="H24" i="3"/>
  <c r="T24" i="3" s="1"/>
  <c r="U24" i="3" s="1"/>
  <c r="T23" i="3"/>
  <c r="U23" i="3" s="1"/>
  <c r="H23" i="3"/>
  <c r="H22" i="3"/>
  <c r="T22" i="3" s="1"/>
  <c r="U22" i="3" s="1"/>
  <c r="H16" i="3"/>
  <c r="T16" i="3" s="1"/>
  <c r="U16" i="3" s="1"/>
  <c r="H20" i="3"/>
  <c r="T20" i="3" s="1"/>
  <c r="U20" i="3" s="1"/>
  <c r="H21" i="3"/>
  <c r="T21" i="3" s="1"/>
  <c r="U21" i="3" s="1"/>
  <c r="H18" i="3"/>
  <c r="T18" i="3" s="1"/>
  <c r="U18" i="3" s="1"/>
  <c r="T17" i="3"/>
  <c r="U17" i="3" s="1"/>
  <c r="T19" i="3"/>
  <c r="U19" i="3" s="1"/>
  <c r="I22" i="2"/>
  <c r="S22" i="2" s="1"/>
  <c r="U22" i="2" s="1"/>
  <c r="I32" i="2"/>
  <c r="S32" i="2" s="1"/>
  <c r="U32" i="2" s="1"/>
  <c r="I31" i="2"/>
  <c r="S31" i="2" s="1"/>
  <c r="U31" i="2" s="1"/>
  <c r="I36" i="2"/>
  <c r="S36" i="2" s="1"/>
  <c r="U36" i="2" s="1"/>
  <c r="I34" i="2"/>
  <c r="S34" i="2" s="1"/>
  <c r="U34" i="2" s="1"/>
  <c r="I28" i="2"/>
  <c r="S28" i="2" s="1"/>
  <c r="U28" i="2" s="1"/>
  <c r="I23" i="2"/>
  <c r="S23" i="2" s="1"/>
  <c r="U23" i="2" s="1"/>
  <c r="I29" i="2"/>
  <c r="S29" i="2" s="1"/>
  <c r="U29" i="2" s="1"/>
  <c r="I21" i="2"/>
  <c r="S21" i="2" s="1"/>
  <c r="U21" i="2" s="1"/>
  <c r="I30" i="2"/>
  <c r="S30" i="2" s="1"/>
  <c r="U30" i="2" s="1"/>
  <c r="I18" i="2"/>
  <c r="S18" i="2" s="1"/>
  <c r="U18" i="2" s="1"/>
  <c r="I35" i="2"/>
  <c r="S35" i="2" s="1"/>
  <c r="U35" i="2" s="1"/>
  <c r="I27" i="2"/>
  <c r="S27" i="2" s="1"/>
  <c r="U27" i="2" s="1"/>
  <c r="I17" i="2"/>
  <c r="S17" i="2" s="1"/>
  <c r="U17" i="2" s="1"/>
  <c r="I19" i="2"/>
  <c r="S19" i="2" s="1"/>
  <c r="U19" i="2" s="1"/>
  <c r="I20" i="2"/>
  <c r="S20" i="2" s="1"/>
  <c r="U20" i="2" s="1"/>
  <c r="I16" i="2"/>
  <c r="S16" i="2" s="1"/>
  <c r="U16" i="2" s="1"/>
  <c r="I23" i="1"/>
  <c r="S23" i="1" s="1"/>
  <c r="U23" i="1" s="1"/>
  <c r="I22" i="1"/>
  <c r="S22" i="1" s="1"/>
  <c r="U22" i="1" s="1"/>
  <c r="I21" i="1"/>
  <c r="S21" i="1" s="1"/>
  <c r="U21" i="1" s="1"/>
  <c r="I20" i="1"/>
  <c r="S20" i="1" s="1"/>
  <c r="U20" i="1" s="1"/>
  <c r="I19" i="1"/>
  <c r="S19" i="1" s="1"/>
  <c r="U19" i="1" s="1"/>
  <c r="I17" i="1"/>
  <c r="S17" i="1" s="1"/>
  <c r="U17" i="1" s="1"/>
  <c r="I16" i="1"/>
  <c r="S16" i="1" s="1"/>
  <c r="U16" i="1" s="1"/>
  <c r="I18" i="1"/>
  <c r="S18" i="1" s="1"/>
  <c r="U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F1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T13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F1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3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S13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T13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Per ogni superamento della linea di tiro addebitare 50 punti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13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3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Inserire i tempi forniti dai Cronometristi</t>
        </r>
      </text>
    </comment>
    <comment ref="R13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Per ogni superamento della linea di tiro al momento dello sparo e il non alzare la mano al termine della prova penalizzare con 100 punti ogni infrazione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4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Non utilizzare (non ci sono più le penalità nella Staffetta)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I10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I10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Inserire qui i tempi forniti dai cronometristi</t>
        </r>
      </text>
    </comment>
    <comment ref="J10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H1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H12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<sst xmlns="http://schemas.openxmlformats.org/spreadsheetml/2006/main" count="575" uniqueCount="142">
  <si>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</si>
  <si>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</si>
  <si>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</si>
  <si>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</si>
  <si>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</si>
  <si>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</si>
  <si>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</si>
  <si>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</si>
  <si>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</si>
  <si>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</si>
  <si>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</si>
  <si>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</si>
  <si>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</si>
  <si>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</si>
  <si>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</si>
  <si>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</si>
  <si>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</si>
  <si>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</si>
  <si>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</si>
  <si>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</si>
  <si>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</si>
  <si>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</si>
  <si>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2°</t>
  </si>
  <si>
    <t>3°</t>
  </si>
  <si>
    <t>4°</t>
  </si>
  <si>
    <t>5°</t>
  </si>
  <si>
    <t>6°</t>
  </si>
  <si>
    <t>7°</t>
  </si>
  <si>
    <t>8°</t>
  </si>
  <si>
    <t xml:space="preserve">Data </t>
  </si>
  <si>
    <t>Giudice di Gara</t>
  </si>
  <si>
    <t>Ora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</si>
  <si>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</si>
  <si>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</si>
  <si>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</si>
  <si>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</si>
  <si>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</si>
  <si>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9°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</si>
  <si>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</si>
  <si>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</si>
  <si>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</si>
  <si>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</si>
  <si>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</si>
  <si>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</si>
  <si>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</si>
  <si>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</si>
  <si>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</si>
  <si>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</si>
  <si>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</si>
  <si>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</si>
  <si>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FEDERAZIONE ITALIANA PESCA SPORTIVA E ATTIVITA' SUBACQUEE</t>
  </si>
  <si>
    <t>Viale Tiziano, 70 - 00196 Roma - Tel. (06) 36858183</t>
  </si>
  <si>
    <t>Settore attività subacquee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</si>
  <si>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</si>
  <si>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</si>
  <si>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</si>
  <si>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</si>
  <si>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</si>
  <si>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</si>
  <si>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</si>
  <si>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</si>
  <si>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</si>
  <si>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</si>
  <si>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</si>
  <si>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</si>
  <si>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</si>
  <si>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</si>
  <si>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</si>
  <si>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</si>
  <si>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</si>
  <si>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</si>
  <si>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BIATHLON FEMMINILE</t>
  </si>
  <si>
    <t>Data</t>
  </si>
  <si>
    <t>Viale Tiziano, 70 - 00196 Roma - Tel. 06 87980513</t>
  </si>
  <si>
    <t xml:space="preserve">SUPERBIATHLON MASCHILE 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</si>
  <si>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</si>
  <si>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</si>
  <si>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</si>
  <si>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</si>
  <si>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</si>
  <si>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</si>
  <si>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</si>
  <si>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</si>
  <si>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SUPERBIATHLON FEMMINILE</t>
  </si>
  <si>
    <t>Denominazione:</t>
  </si>
  <si>
    <t>ELENCO ISCRITTI</t>
  </si>
  <si>
    <t>Località:</t>
  </si>
  <si>
    <t>Data:</t>
  </si>
  <si>
    <t>Cognome Nome</t>
  </si>
  <si>
    <t>Società</t>
  </si>
  <si>
    <t>TESSERA 
FIPSAS</t>
  </si>
  <si>
    <t>TESSERA 
ATLETA</t>
  </si>
  <si>
    <t>TIRO LIBERO
MASCHILE</t>
  </si>
  <si>
    <t>TIRO LIBERO
FEMMINILE</t>
  </si>
  <si>
    <t>BIATHLON</t>
  </si>
  <si>
    <t>SUPER BIATHLON</t>
  </si>
  <si>
    <t>STAFFETTA
A SQUADRE</t>
  </si>
  <si>
    <t>SAN MARINO</t>
  </si>
  <si>
    <t>1° Trofeo Memorial Glauco Sansovini</t>
  </si>
  <si>
    <t>ALEMANNI ITIO</t>
  </si>
  <si>
    <t>VACONDIO ORESTE</t>
  </si>
  <si>
    <t xml:space="preserve">MANZINI MATTEO </t>
  </si>
  <si>
    <t>NUOTO SUB VIGNOLA</t>
  </si>
  <si>
    <t>MEDURI GIUSEPPE</t>
  </si>
  <si>
    <t>SUB CLUB BRESCIA</t>
  </si>
  <si>
    <t>PIRAS GIAN GIUSEPPE</t>
  </si>
  <si>
    <t>FERRANTE VINCENZO</t>
  </si>
  <si>
    <t>ASTREA LATINA</t>
  </si>
  <si>
    <t>BERTIN CRISTIANO</t>
  </si>
  <si>
    <t>CIRCOLO SUB BIELLA</t>
  </si>
  <si>
    <t>CENDRON CORRADO</t>
  </si>
  <si>
    <t>DENARO EMANUELE</t>
  </si>
  <si>
    <t>SANNA COSTANTINO</t>
  </si>
  <si>
    <t>STRONA PAOLA</t>
  </si>
  <si>
    <t>MIMOTTI SIMONE</t>
  </si>
  <si>
    <t>SUB MARES LUCCA</t>
  </si>
  <si>
    <t>VAGELLI CATIA</t>
  </si>
  <si>
    <t>FORNACIARI ROSA</t>
  </si>
  <si>
    <t>OGGIONI STEFANO</t>
  </si>
  <si>
    <t>EUROPA SPORTING CLUB BRESCIA</t>
  </si>
  <si>
    <t>REZZI ALBERTO</t>
  </si>
  <si>
    <t>X</t>
  </si>
  <si>
    <t>XR</t>
  </si>
  <si>
    <t>ARDINI ALBERTO</t>
  </si>
  <si>
    <t>SUB HAGGI STATTI</t>
  </si>
  <si>
    <t>RSM</t>
  </si>
  <si>
    <t>BABBONI ALDO</t>
  </si>
  <si>
    <t>CANGHIARI SIMONE</t>
  </si>
  <si>
    <t>CARBONE GIUDITTA</t>
  </si>
  <si>
    <t>CESARINI DAVIDE</t>
  </si>
  <si>
    <t>GIAMMARINARO SALVATORE</t>
  </si>
  <si>
    <t>SANTOLINI EMANUEL</t>
  </si>
  <si>
    <t>CIRCOLO SUBACQUEI BIELLA</t>
  </si>
  <si>
    <t xml:space="preserve">CARBONE GIUDITTA </t>
  </si>
  <si>
    <t xml:space="preserve">EUROPA SPORTING CLUB </t>
  </si>
  <si>
    <t>EUROPA SPORTING CLUB</t>
  </si>
  <si>
    <t>AMICI APNEA</t>
  </si>
  <si>
    <t>GIROLIMETTO PRIMO</t>
  </si>
  <si>
    <t>VANONI SERGIO</t>
  </si>
  <si>
    <t>SQ</t>
  </si>
  <si>
    <t>NP</t>
  </si>
  <si>
    <t>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</si>
</sst>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10]d\ mmmm\ yyyy;@"/>
    <numFmt numFmtId="165" formatCode="dd/mm/yy;@"/>
    <numFmt numFmtId="166" formatCode="0.0"/>
    <numFmt numFmtId="167" formatCode="[$-F800]dddd\,\ mmmm\ dd\,\ yyyy"/>
    <numFmt numFmtId="168" formatCode="_-[$€]\ * #,##0.00_-;\-[$€]\ * #,##0.00_-;_-[$€]\ 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 Narrow"/>
      <family val="2"/>
    </font>
    <font>
      <b/>
      <sz val="12"/>
      <color indexed="8"/>
      <name val="Arial"/>
      <family val="2"/>
    </font>
    <font>
      <b/>
      <sz val="12"/>
      <color indexed="12"/>
      <name val="Arial"/>
      <family val="2"/>
    </font>
    <font>
      <b/>
      <sz val="16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trike/>
      <sz val="10"/>
      <name val="Arial"/>
      <family val="2"/>
    </font>
    <font>
      <b/>
      <i/>
      <sz val="10"/>
      <name val="Arial"/>
      <family val="2"/>
    </font>
    <font>
      <b/>
      <sz val="16"/>
      <name val="Kunstler Script"/>
      <family val="4"/>
    </font>
    <font>
      <b/>
      <sz val="14"/>
      <name val="Kunstler Script"/>
      <family val="4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name val="Arial"/>
      <family val="2"/>
    </font>
    <font>
      <b/>
      <sz val="10"/>
      <color indexed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6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4" fillId="0" borderId="0"/>
    <xf numFmtId="0" fontId="1" fillId="0" borderId="0"/>
    <xf numFmtId="0" fontId="1" fillId="0" borderId="0"/>
    <xf numFmtId="168" fontId="14" fillId="0" borderId="0" applyFont="0" applyFill="0" applyBorder="0" applyAlignment="0" applyProtection="0"/>
    <xf numFmtId="0" fontId="14" fillId="0" borderId="0"/>
  </cellStyleXfs>
  <cellXfs count="38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2" borderId="1" xfId="0" applyFont="1" applyFill="1" applyBorder="1"/>
    <xf numFmtId="0" fontId="6" fillId="2" borderId="2" xfId="0" applyFont="1" applyFill="1" applyBorder="1"/>
    <xf numFmtId="0" fontId="7" fillId="0" borderId="0" xfId="0" applyFont="1" applyBorder="1" applyAlignment="1">
      <alignment vertical="center"/>
    </xf>
    <xf numFmtId="0" fontId="3" fillId="0" borderId="0" xfId="0" applyFont="1" applyFill="1"/>
    <xf numFmtId="0" fontId="6" fillId="2" borderId="3" xfId="0" applyFont="1" applyFill="1" applyBorder="1"/>
    <xf numFmtId="0" fontId="6" fillId="2" borderId="4" xfId="0" applyFont="1" applyFill="1" applyBorder="1"/>
    <xf numFmtId="0" fontId="3" fillId="0" borderId="0" xfId="0" applyFont="1" applyFill="1" applyAlignment="1"/>
    <xf numFmtId="0" fontId="7" fillId="0" borderId="0" xfId="0" applyFont="1" applyFill="1" applyBorder="1" applyAlignment="1"/>
    <xf numFmtId="0" fontId="7" fillId="0" borderId="0" xfId="0" applyFont="1" applyFill="1" applyAlignment="1">
      <alignment horizontal="center"/>
    </xf>
    <xf numFmtId="0" fontId="3" fillId="0" borderId="0" xfId="0" applyFont="1" applyBorder="1" applyAlignment="1"/>
    <xf numFmtId="164" fontId="3" fillId="0" borderId="0" xfId="0" applyNumberFormat="1" applyFont="1" applyAlignment="1"/>
    <xf numFmtId="164" fontId="8" fillId="0" borderId="0" xfId="0" applyNumberFormat="1" applyFont="1" applyAlignment="1">
      <alignment horizontal="center" vertical="center"/>
    </xf>
    <xf numFmtId="0" fontId="2" fillId="0" borderId="0" xfId="0" applyFont="1" applyFill="1"/>
    <xf numFmtId="14" fontId="3" fillId="0" borderId="0" xfId="0" applyNumberFormat="1" applyFont="1" applyFill="1" applyAlignment="1"/>
    <xf numFmtId="0" fontId="0" fillId="0" borderId="0" xfId="0" applyAlignment="1"/>
    <xf numFmtId="164" fontId="3" fillId="0" borderId="0" xfId="0" applyNumberFormat="1" applyFont="1" applyBorder="1" applyAlignment="1"/>
    <xf numFmtId="0" fontId="0" fillId="0" borderId="0" xfId="0" applyBorder="1" applyAlignment="1">
      <alignment horizontal="center"/>
    </xf>
    <xf numFmtId="1" fontId="6" fillId="5" borderId="19" xfId="0" applyNumberFormat="1" applyFont="1" applyFill="1" applyBorder="1" applyAlignment="1">
      <alignment horizontal="center" textRotation="90" wrapText="1"/>
    </xf>
    <xf numFmtId="1" fontId="6" fillId="5" borderId="20" xfId="0" applyNumberFormat="1" applyFont="1" applyFill="1" applyBorder="1" applyAlignment="1">
      <alignment horizontal="center" textRotation="90" wrapText="1"/>
    </xf>
    <xf numFmtId="1" fontId="6" fillId="5" borderId="21" xfId="0" applyNumberFormat="1" applyFont="1" applyFill="1" applyBorder="1" applyAlignment="1">
      <alignment horizontal="center" textRotation="90" wrapText="1"/>
    </xf>
    <xf numFmtId="1" fontId="6" fillId="5" borderId="22" xfId="0" applyNumberFormat="1" applyFont="1" applyFill="1" applyBorder="1" applyAlignment="1">
      <alignment horizontal="center" textRotation="90" wrapText="1"/>
    </xf>
    <xf numFmtId="0" fontId="13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wrapText="1"/>
    </xf>
    <xf numFmtId="0" fontId="9" fillId="0" borderId="24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3" fillId="0" borderId="27" xfId="0" applyFont="1" applyBorder="1" applyAlignment="1">
      <alignment horizontal="center"/>
    </xf>
    <xf numFmtId="0" fontId="0" fillId="0" borderId="1" xfId="0" applyBorder="1" applyAlignment="1"/>
    <xf numFmtId="0" fontId="6" fillId="0" borderId="28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" fontId="0" fillId="0" borderId="30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" fontId="3" fillId="0" borderId="27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32" xfId="0" applyBorder="1" applyAlignment="1"/>
    <xf numFmtId="0" fontId="15" fillId="6" borderId="33" xfId="0" applyFont="1" applyFill="1" applyBorder="1" applyAlignment="1">
      <alignment vertical="center" wrapText="1"/>
    </xf>
    <xf numFmtId="0" fontId="14" fillId="0" borderId="33" xfId="0" applyFont="1" applyBorder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1" fontId="0" fillId="0" borderId="37" xfId="0" applyNumberFormat="1" applyBorder="1" applyAlignment="1">
      <alignment horizontal="center"/>
    </xf>
    <xf numFmtId="1" fontId="3" fillId="0" borderId="33" xfId="0" applyNumberFormat="1" applyFont="1" applyBorder="1" applyAlignment="1">
      <alignment horizontal="center"/>
    </xf>
    <xf numFmtId="0" fontId="0" fillId="0" borderId="0" xfId="0" applyBorder="1" applyAlignment="1"/>
    <xf numFmtId="0" fontId="6" fillId="0" borderId="34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36" xfId="0" applyFont="1" applyFill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0" fontId="15" fillId="6" borderId="33" xfId="0" applyFont="1" applyFill="1" applyBorder="1" applyAlignment="1">
      <alignment horizontal="left"/>
    </xf>
    <xf numFmtId="0" fontId="3" fillId="0" borderId="38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4" fillId="6" borderId="39" xfId="0" applyFont="1" applyFill="1" applyBorder="1" applyAlignment="1"/>
    <xf numFmtId="0" fontId="15" fillId="6" borderId="39" xfId="0" applyFont="1" applyFill="1" applyBorder="1" applyAlignment="1">
      <alignment horizontal="left"/>
    </xf>
    <xf numFmtId="0" fontId="6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1" fontId="0" fillId="0" borderId="40" xfId="0" applyNumberForma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1" fontId="0" fillId="0" borderId="42" xfId="0" applyNumberFormat="1" applyBorder="1" applyAlignment="1">
      <alignment horizontal="center"/>
    </xf>
    <xf numFmtId="1" fontId="0" fillId="0" borderId="43" xfId="0" applyNumberFormat="1" applyBorder="1" applyAlignment="1">
      <alignment horizontal="center"/>
    </xf>
    <xf numFmtId="1" fontId="3" fillId="0" borderId="39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0" fontId="17" fillId="0" borderId="0" xfId="0" applyFont="1" applyAlignment="1"/>
    <xf numFmtId="0" fontId="6" fillId="0" borderId="0" xfId="0" applyFont="1" applyBorder="1" applyAlignment="1">
      <alignment horizontal="left"/>
    </xf>
    <xf numFmtId="1" fontId="18" fillId="0" borderId="0" xfId="0" applyNumberFormat="1" applyFont="1" applyBorder="1" applyAlignment="1">
      <alignment horizontal="center"/>
    </xf>
    <xf numFmtId="1" fontId="19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9" fillId="0" borderId="45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9" fillId="0" borderId="47" xfId="0" applyFont="1" applyBorder="1" applyAlignment="1">
      <alignment vertical="center" wrapText="1"/>
    </xf>
    <xf numFmtId="0" fontId="6" fillId="0" borderId="48" xfId="0" applyFont="1" applyBorder="1" applyAlignment="1">
      <alignment horizontal="center"/>
    </xf>
    <xf numFmtId="1" fontId="0" fillId="0" borderId="50" xfId="0" applyNumberFormat="1" applyBorder="1" applyAlignment="1">
      <alignment horizontal="center"/>
    </xf>
    <xf numFmtId="1" fontId="3" fillId="0" borderId="50" xfId="0" applyNumberFormat="1" applyFont="1" applyBorder="1" applyAlignment="1">
      <alignment horizontal="center"/>
    </xf>
    <xf numFmtId="0" fontId="14" fillId="6" borderId="51" xfId="0" applyFont="1" applyFill="1" applyBorder="1" applyAlignment="1"/>
    <xf numFmtId="0" fontId="6" fillId="0" borderId="51" xfId="0" applyFont="1" applyBorder="1" applyAlignment="1">
      <alignment horizontal="center"/>
    </xf>
    <xf numFmtId="1" fontId="0" fillId="0" borderId="53" xfId="0" applyNumberFormat="1" applyBorder="1" applyAlignment="1">
      <alignment horizontal="center"/>
    </xf>
    <xf numFmtId="1" fontId="3" fillId="0" borderId="53" xfId="0" applyNumberFormat="1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1" fontId="0" fillId="0" borderId="56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Alignment="1"/>
    <xf numFmtId="164" fontId="8" fillId="0" borderId="0" xfId="0" applyNumberFormat="1" applyFont="1" applyAlignment="1">
      <alignment vertical="center"/>
    </xf>
    <xf numFmtId="165" fontId="0" fillId="0" borderId="0" xfId="0" applyNumberFormat="1" applyAlignment="1"/>
    <xf numFmtId="0" fontId="0" fillId="0" borderId="8" xfId="0" applyBorder="1" applyAlignment="1">
      <alignment horizontal="center"/>
    </xf>
    <xf numFmtId="1" fontId="6" fillId="5" borderId="61" xfId="0" applyNumberFormat="1" applyFont="1" applyFill="1" applyBorder="1" applyAlignment="1">
      <alignment horizontal="center" textRotation="90" wrapText="1"/>
    </xf>
    <xf numFmtId="1" fontId="6" fillId="5" borderId="62" xfId="0" applyNumberFormat="1" applyFont="1" applyFill="1" applyBorder="1" applyAlignment="1">
      <alignment horizontal="center" textRotation="90" wrapText="1"/>
    </xf>
    <xf numFmtId="1" fontId="13" fillId="0" borderId="46" xfId="0" applyNumberFormat="1" applyFont="1" applyBorder="1" applyAlignment="1">
      <alignment horizontal="center" vertical="center" wrapText="1"/>
    </xf>
    <xf numFmtId="0" fontId="12" fillId="0" borderId="63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64" xfId="0" applyFont="1" applyBorder="1" applyAlignment="1">
      <alignment vertical="center" wrapText="1"/>
    </xf>
    <xf numFmtId="0" fontId="6" fillId="0" borderId="65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22" fillId="0" borderId="30" xfId="0" applyFont="1" applyBorder="1" applyAlignment="1"/>
    <xf numFmtId="0" fontId="22" fillId="0" borderId="48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6" fillId="0" borderId="66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22" fillId="0" borderId="36" xfId="0" applyFont="1" applyBorder="1" applyAlignment="1"/>
    <xf numFmtId="0" fontId="22" fillId="0" borderId="51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2" fillId="0" borderId="52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0" fontId="23" fillId="0" borderId="0" xfId="0" applyFont="1" applyBorder="1"/>
    <xf numFmtId="0" fontId="6" fillId="0" borderId="35" xfId="1" applyFont="1" applyFill="1" applyBorder="1" applyAlignment="1">
      <alignment horizontal="center"/>
    </xf>
    <xf numFmtId="0" fontId="6" fillId="0" borderId="52" xfId="1" applyFont="1" applyFill="1" applyBorder="1" applyAlignment="1">
      <alignment horizontal="center"/>
    </xf>
    <xf numFmtId="0" fontId="6" fillId="0" borderId="67" xfId="0" applyFont="1" applyBorder="1" applyAlignment="1">
      <alignment horizontal="center" vertical="center"/>
    </xf>
    <xf numFmtId="0" fontId="6" fillId="0" borderId="17" xfId="0" applyFont="1" applyBorder="1" applyAlignment="1">
      <alignment vertical="center"/>
    </xf>
    <xf numFmtId="0" fontId="22" fillId="0" borderId="42" xfId="0" applyFont="1" applyBorder="1" applyAlignment="1"/>
    <xf numFmtId="0" fontId="22" fillId="0" borderId="54" xfId="0" applyFont="1" applyBorder="1" applyAlignment="1">
      <alignment horizontal="center"/>
    </xf>
    <xf numFmtId="0" fontId="6" fillId="0" borderId="41" xfId="1" applyFont="1" applyFill="1" applyBorder="1" applyAlignment="1">
      <alignment horizontal="center"/>
    </xf>
    <xf numFmtId="0" fontId="6" fillId="0" borderId="55" xfId="1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3" fillId="0" borderId="0" xfId="0" applyNumberFormat="1" applyFont="1" applyFill="1" applyAlignment="1"/>
    <xf numFmtId="0" fontId="12" fillId="7" borderId="38" xfId="0" applyFont="1" applyFill="1" applyBorder="1" applyAlignment="1">
      <alignment horizontal="center" vertical="center" wrapText="1"/>
    </xf>
    <xf numFmtId="0" fontId="9" fillId="7" borderId="38" xfId="0" applyFont="1" applyFill="1" applyBorder="1" applyAlignment="1">
      <alignment horizontal="center" vertical="center" wrapText="1"/>
    </xf>
    <xf numFmtId="0" fontId="9" fillId="7" borderId="38" xfId="0" applyFont="1" applyFill="1" applyBorder="1" applyAlignment="1">
      <alignment vertical="center" wrapText="1"/>
    </xf>
    <xf numFmtId="0" fontId="12" fillId="3" borderId="3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3" borderId="1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vertical="center" wrapText="1"/>
    </xf>
    <xf numFmtId="0" fontId="12" fillId="3" borderId="2" xfId="0" applyFont="1" applyFill="1" applyBorder="1" applyAlignment="1">
      <alignment vertical="center" wrapText="1"/>
    </xf>
    <xf numFmtId="0" fontId="0" fillId="0" borderId="50" xfId="0" applyBorder="1" applyAlignment="1">
      <alignment horizontal="center"/>
    </xf>
    <xf numFmtId="0" fontId="0" fillId="0" borderId="27" xfId="0" applyBorder="1" applyAlignment="1">
      <alignment horizontal="center"/>
    </xf>
    <xf numFmtId="166" fontId="0" fillId="0" borderId="27" xfId="0" applyNumberFormat="1" applyBorder="1" applyAlignment="1">
      <alignment horizontal="center"/>
    </xf>
    <xf numFmtId="1" fontId="4" fillId="0" borderId="27" xfId="0" applyNumberFormat="1" applyFont="1" applyBorder="1" applyAlignment="1">
      <alignment horizontal="center"/>
    </xf>
    <xf numFmtId="166" fontId="4" fillId="0" borderId="27" xfId="0" applyNumberFormat="1" applyFont="1" applyBorder="1" applyAlignment="1">
      <alignment horizontal="center"/>
    </xf>
    <xf numFmtId="0" fontId="14" fillId="6" borderId="35" xfId="0" applyFont="1" applyFill="1" applyBorder="1"/>
    <xf numFmtId="0" fontId="0" fillId="0" borderId="53" xfId="0" applyBorder="1" applyAlignment="1">
      <alignment horizontal="center"/>
    </xf>
    <xf numFmtId="0" fontId="0" fillId="0" borderId="33" xfId="0" applyBorder="1" applyAlignment="1">
      <alignment horizontal="center"/>
    </xf>
    <xf numFmtId="166" fontId="0" fillId="0" borderId="33" xfId="0" applyNumberFormat="1" applyBorder="1" applyAlignment="1">
      <alignment horizontal="center"/>
    </xf>
    <xf numFmtId="1" fontId="4" fillId="0" borderId="33" xfId="0" applyNumberFormat="1" applyFont="1" applyBorder="1" applyAlignment="1">
      <alignment horizontal="center"/>
    </xf>
    <xf numFmtId="166" fontId="4" fillId="0" borderId="33" xfId="0" applyNumberFormat="1" applyFont="1" applyBorder="1" applyAlignment="1">
      <alignment horizontal="center"/>
    </xf>
    <xf numFmtId="0" fontId="0" fillId="0" borderId="33" xfId="0" applyNumberFormat="1" applyBorder="1" applyAlignment="1">
      <alignment horizontal="center"/>
    </xf>
    <xf numFmtId="0" fontId="14" fillId="0" borderId="35" xfId="0" applyFont="1" applyBorder="1"/>
    <xf numFmtId="0" fontId="15" fillId="6" borderId="35" xfId="0" applyFont="1" applyFill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6" fillId="0" borderId="0" xfId="0" applyFont="1" applyBorder="1"/>
    <xf numFmtId="0" fontId="3" fillId="0" borderId="71" xfId="0" applyFont="1" applyBorder="1" applyAlignment="1">
      <alignment horizontal="center"/>
    </xf>
    <xf numFmtId="0" fontId="14" fillId="6" borderId="35" xfId="0" applyFont="1" applyFill="1" applyBorder="1" applyAlignment="1"/>
    <xf numFmtId="0" fontId="14" fillId="6" borderId="36" xfId="0" applyFont="1" applyFill="1" applyBorder="1"/>
    <xf numFmtId="0" fontId="14" fillId="0" borderId="0" xfId="0" quotePrefix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3" fillId="0" borderId="0" xfId="0" applyFont="1" applyFill="1" applyAlignment="1" applyProtection="1">
      <protection locked="0"/>
    </xf>
    <xf numFmtId="167" fontId="3" fillId="0" borderId="0" xfId="0" applyNumberFormat="1" applyFont="1" applyFill="1" applyProtection="1">
      <protection locked="0"/>
    </xf>
    <xf numFmtId="0" fontId="12" fillId="0" borderId="35" xfId="0" applyFont="1" applyBorder="1" applyAlignment="1" applyProtection="1">
      <alignment horizontal="center" vertical="center" wrapText="1"/>
      <protection locked="0"/>
    </xf>
    <xf numFmtId="0" fontId="12" fillId="0" borderId="35" xfId="0" applyFont="1" applyBorder="1" applyAlignment="1" applyProtection="1">
      <alignment vertical="center" wrapText="1"/>
      <protection locked="0"/>
    </xf>
    <xf numFmtId="1" fontId="6" fillId="5" borderId="34" xfId="0" applyNumberFormat="1" applyFont="1" applyFill="1" applyBorder="1" applyAlignment="1" applyProtection="1">
      <alignment horizontal="center" vertical="center" textRotation="90" wrapText="1"/>
      <protection locked="0"/>
    </xf>
    <xf numFmtId="1" fontId="6" fillId="5" borderId="35" xfId="0" applyNumberFormat="1" applyFont="1" applyFill="1" applyBorder="1" applyAlignment="1" applyProtection="1">
      <alignment horizontal="center" vertical="center" textRotation="90" wrapText="1"/>
      <protection locked="0"/>
    </xf>
    <xf numFmtId="0" fontId="12" fillId="4" borderId="35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3" fillId="0" borderId="8" xfId="0" applyFont="1" applyBorder="1" applyAlignment="1" applyProtection="1">
      <alignment horizontal="center"/>
      <protection locked="0"/>
    </xf>
    <xf numFmtId="1" fontId="0" fillId="8" borderId="28" xfId="0" applyNumberFormat="1" applyFill="1" applyBorder="1" applyAlignment="1" applyProtection="1">
      <alignment horizontal="center"/>
      <protection locked="0"/>
    </xf>
    <xf numFmtId="1" fontId="0" fillId="8" borderId="29" xfId="0" applyNumberFormat="1" applyFill="1" applyBorder="1" applyAlignment="1" applyProtection="1">
      <alignment horizontal="center"/>
      <protection locked="0"/>
    </xf>
    <xf numFmtId="1" fontId="0" fillId="8" borderId="30" xfId="0" applyNumberFormat="1" applyFill="1" applyBorder="1" applyAlignment="1" applyProtection="1">
      <alignment horizontal="center"/>
      <protection locked="0"/>
    </xf>
    <xf numFmtId="1" fontId="0" fillId="8" borderId="48" xfId="0" applyNumberFormat="1" applyFill="1" applyBorder="1" applyAlignment="1" applyProtection="1">
      <alignment horizontal="center"/>
      <protection locked="0"/>
    </xf>
    <xf numFmtId="1" fontId="0" fillId="8" borderId="49" xfId="0" applyNumberFormat="1" applyFill="1" applyBorder="1" applyAlignment="1" applyProtection="1">
      <alignment horizontal="center"/>
      <protection locked="0"/>
    </xf>
    <xf numFmtId="1" fontId="14" fillId="0" borderId="31" xfId="0" applyNumberFormat="1" applyFont="1" applyBorder="1" applyAlignment="1" applyProtection="1">
      <alignment horizontal="center"/>
    </xf>
    <xf numFmtId="0" fontId="0" fillId="8" borderId="27" xfId="0" applyFill="1" applyBorder="1" applyAlignment="1" applyProtection="1">
      <alignment horizontal="center"/>
      <protection locked="0"/>
    </xf>
    <xf numFmtId="0" fontId="6" fillId="0" borderId="5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1" fontId="0" fillId="8" borderId="34" xfId="0" applyNumberFormat="1" applyFill="1" applyBorder="1" applyAlignment="1" applyProtection="1">
      <alignment horizontal="center"/>
      <protection locked="0"/>
    </xf>
    <xf numFmtId="1" fontId="0" fillId="8" borderId="35" xfId="0" applyNumberFormat="1" applyFill="1" applyBorder="1" applyAlignment="1" applyProtection="1">
      <alignment horizontal="center"/>
      <protection locked="0"/>
    </xf>
    <xf numFmtId="1" fontId="0" fillId="8" borderId="36" xfId="0" applyNumberFormat="1" applyFill="1" applyBorder="1" applyAlignment="1" applyProtection="1">
      <alignment horizontal="center"/>
      <protection locked="0"/>
    </xf>
    <xf numFmtId="1" fontId="0" fillId="8" borderId="51" xfId="0" applyNumberFormat="1" applyFill="1" applyBorder="1" applyAlignment="1" applyProtection="1">
      <alignment horizontal="center"/>
      <protection locked="0"/>
    </xf>
    <xf numFmtId="1" fontId="0" fillId="8" borderId="52" xfId="0" applyNumberFormat="1" applyFill="1" applyBorder="1" applyAlignment="1" applyProtection="1">
      <alignment horizontal="center"/>
      <protection locked="0"/>
    </xf>
    <xf numFmtId="1" fontId="14" fillId="0" borderId="37" xfId="0" applyNumberFormat="1" applyFont="1" applyBorder="1" applyAlignment="1" applyProtection="1">
      <alignment horizontal="center"/>
    </xf>
    <xf numFmtId="0" fontId="0" fillId="8" borderId="33" xfId="0" applyFill="1" applyBorder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</xf>
    <xf numFmtId="0" fontId="3" fillId="0" borderId="17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3" fillId="0" borderId="35" xfId="0" applyFont="1" applyBorder="1" applyAlignment="1" applyProtection="1">
      <alignment horizontal="center"/>
      <protection locked="0"/>
    </xf>
    <xf numFmtId="1" fontId="14" fillId="8" borderId="35" xfId="0" applyNumberFormat="1" applyFont="1" applyFill="1" applyBorder="1" applyAlignment="1" applyProtection="1">
      <alignment horizontal="center"/>
      <protection locked="0"/>
    </xf>
    <xf numFmtId="1" fontId="14" fillId="0" borderId="35" xfId="0" applyNumberFormat="1" applyFont="1" applyBorder="1" applyAlignment="1" applyProtection="1">
      <alignment horizontal="center"/>
    </xf>
    <xf numFmtId="0" fontId="0" fillId="8" borderId="35" xfId="0" applyFill="1" applyBorder="1" applyAlignment="1" applyProtection="1">
      <alignment horizontal="center"/>
      <protection locked="0"/>
    </xf>
    <xf numFmtId="0" fontId="14" fillId="0" borderId="35" xfId="0" applyFont="1" applyBorder="1" applyAlignment="1" applyProtection="1">
      <alignment horizontal="center"/>
    </xf>
    <xf numFmtId="0" fontId="0" fillId="8" borderId="34" xfId="0" applyFill="1" applyBorder="1" applyAlignment="1" applyProtection="1">
      <alignment horizontal="center"/>
      <protection locked="0"/>
    </xf>
    <xf numFmtId="0" fontId="14" fillId="0" borderId="0" xfId="1" applyFont="1"/>
    <xf numFmtId="0" fontId="14" fillId="0" borderId="0" xfId="1" applyFont="1" applyFill="1"/>
    <xf numFmtId="0" fontId="1" fillId="0" borderId="0" xfId="2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0" xfId="1" applyFont="1"/>
    <xf numFmtId="0" fontId="3" fillId="0" borderId="0" xfId="1" applyFont="1" applyFill="1" applyAlignment="1"/>
    <xf numFmtId="0" fontId="3" fillId="0" borderId="0" xfId="1" applyFont="1" applyFill="1"/>
    <xf numFmtId="0" fontId="3" fillId="2" borderId="0" xfId="1" applyFont="1" applyFill="1" applyAlignment="1"/>
    <xf numFmtId="0" fontId="3" fillId="2" borderId="0" xfId="1" applyFont="1" applyFill="1"/>
    <xf numFmtId="0" fontId="2" fillId="0" borderId="0" xfId="1" applyFont="1" applyFill="1"/>
    <xf numFmtId="0" fontId="6" fillId="0" borderId="72" xfId="1" applyNumberFormat="1" applyFont="1" applyFill="1" applyBorder="1" applyAlignment="1">
      <alignment horizontal="center"/>
    </xf>
    <xf numFmtId="0" fontId="6" fillId="0" borderId="75" xfId="1" applyFont="1" applyFill="1" applyBorder="1"/>
    <xf numFmtId="0" fontId="6" fillId="0" borderId="75" xfId="1" applyNumberFormat="1" applyFont="1" applyFill="1" applyBorder="1" applyAlignment="1">
      <alignment horizontal="center" wrapText="1"/>
    </xf>
    <xf numFmtId="0" fontId="6" fillId="0" borderId="75" xfId="1" applyFont="1" applyFill="1" applyBorder="1" applyAlignment="1">
      <alignment horizontal="center" textRotation="90" wrapText="1"/>
    </xf>
    <xf numFmtId="0" fontId="6" fillId="0" borderId="77" xfId="1" applyNumberFormat="1" applyFont="1" applyFill="1" applyBorder="1"/>
    <xf numFmtId="0" fontId="6" fillId="0" borderId="35" xfId="1" applyFont="1" applyFill="1" applyBorder="1" applyAlignment="1">
      <alignment horizontal="center" vertical="center"/>
    </xf>
    <xf numFmtId="0" fontId="14" fillId="0" borderId="35" xfId="1" applyFont="1" applyFill="1" applyBorder="1"/>
    <xf numFmtId="0" fontId="14" fillId="0" borderId="35" xfId="1" applyNumberFormat="1" applyFont="1" applyFill="1" applyBorder="1" applyAlignment="1">
      <alignment horizontal="center"/>
    </xf>
    <xf numFmtId="0" fontId="14" fillId="0" borderId="0" xfId="1" applyFont="1" applyFill="1" applyBorder="1"/>
    <xf numFmtId="0" fontId="14" fillId="0" borderId="0" xfId="1" applyNumberFormat="1" applyFont="1" applyFill="1" applyBorder="1" applyAlignment="1">
      <alignment horizontal="center"/>
    </xf>
    <xf numFmtId="0" fontId="14" fillId="0" borderId="0" xfId="1" applyFont="1" applyFill="1" applyBorder="1" applyAlignment="1">
      <alignment horizontal="center"/>
    </xf>
    <xf numFmtId="0" fontId="14" fillId="0" borderId="0" xfId="1" applyNumberFormat="1" applyFont="1" applyFill="1" applyBorder="1"/>
    <xf numFmtId="0" fontId="6" fillId="0" borderId="0" xfId="1" applyFont="1" applyFill="1" applyBorder="1"/>
    <xf numFmtId="165" fontId="0" fillId="0" borderId="0" xfId="0" applyNumberFormat="1" applyAlignment="1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0" fillId="0" borderId="0" xfId="0" applyNumberFormat="1" applyProtection="1">
      <protection locked="0"/>
    </xf>
    <xf numFmtId="0" fontId="14" fillId="6" borderId="35" xfId="5" applyFill="1" applyBorder="1"/>
    <xf numFmtId="49" fontId="14" fillId="0" borderId="35" xfId="5" applyNumberFormat="1" applyFont="1" applyFill="1" applyBorder="1" applyAlignment="1">
      <alignment horizontal="center"/>
    </xf>
    <xf numFmtId="0" fontId="15" fillId="6" borderId="35" xfId="5" applyFont="1" applyFill="1" applyBorder="1"/>
    <xf numFmtId="0" fontId="0" fillId="6" borderId="35" xfId="0" applyFill="1" applyBorder="1"/>
    <xf numFmtId="49" fontId="15" fillId="6" borderId="35" xfId="5" applyNumberFormat="1" applyFont="1" applyFill="1" applyBorder="1" applyAlignment="1">
      <alignment horizontal="center" vertical="center" wrapText="1"/>
    </xf>
    <xf numFmtId="49" fontId="15" fillId="6" borderId="35" xfId="5" applyNumberFormat="1" applyFont="1" applyFill="1" applyBorder="1" applyAlignment="1">
      <alignment horizontal="center"/>
    </xf>
    <xf numFmtId="49" fontId="15" fillId="0" borderId="35" xfId="5" applyNumberFormat="1" applyFont="1" applyBorder="1" applyAlignment="1">
      <alignment horizontal="center"/>
    </xf>
    <xf numFmtId="0" fontId="0" fillId="0" borderId="35" xfId="0" applyBorder="1"/>
    <xf numFmtId="0" fontId="14" fillId="6" borderId="76" xfId="5" applyFill="1" applyBorder="1"/>
    <xf numFmtId="0" fontId="6" fillId="0" borderId="75" xfId="0" applyFont="1" applyBorder="1" applyAlignment="1">
      <alignment horizontal="center" vertical="center" textRotation="90"/>
    </xf>
    <xf numFmtId="0" fontId="6" fillId="0" borderId="78" xfId="1" applyFont="1" applyFill="1" applyBorder="1" applyAlignment="1">
      <alignment horizontal="center" textRotation="90" wrapText="1"/>
    </xf>
    <xf numFmtId="0" fontId="14" fillId="0" borderId="35" xfId="1" applyFont="1" applyFill="1" applyBorder="1" applyAlignment="1">
      <alignment horizontal="center"/>
    </xf>
    <xf numFmtId="0" fontId="15" fillId="6" borderId="35" xfId="5" applyNumberFormat="1" applyFont="1" applyFill="1" applyBorder="1" applyAlignment="1">
      <alignment horizontal="center" vertical="center" wrapText="1"/>
    </xf>
    <xf numFmtId="0" fontId="15" fillId="6" borderId="35" xfId="5" applyNumberFormat="1" applyFont="1" applyFill="1" applyBorder="1" applyAlignment="1">
      <alignment horizontal="center"/>
    </xf>
    <xf numFmtId="0" fontId="15" fillId="0" borderId="35" xfId="5" applyNumberFormat="1" applyFont="1" applyBorder="1" applyAlignment="1">
      <alignment horizontal="center"/>
    </xf>
    <xf numFmtId="0" fontId="14" fillId="0" borderId="35" xfId="5" applyNumberFormat="1" applyFont="1" applyFill="1" applyBorder="1" applyAlignment="1">
      <alignment horizontal="center"/>
    </xf>
    <xf numFmtId="0" fontId="15" fillId="6" borderId="76" xfId="5" applyNumberFormat="1" applyFont="1" applyFill="1" applyBorder="1" applyAlignment="1">
      <alignment horizontal="center" vertical="center" wrapText="1"/>
    </xf>
    <xf numFmtId="0" fontId="14" fillId="6" borderId="36" xfId="5" applyFont="1" applyFill="1" applyBorder="1"/>
    <xf numFmtId="0" fontId="14" fillId="6" borderId="34" xfId="5" applyFont="1" applyFill="1" applyBorder="1"/>
    <xf numFmtId="0" fontId="14" fillId="6" borderId="35" xfId="5" applyFont="1" applyFill="1" applyBorder="1"/>
    <xf numFmtId="0" fontId="14" fillId="6" borderId="35" xfId="5" applyFont="1" applyFill="1" applyBorder="1" applyAlignment="1">
      <alignment horizontal="left" vertical="center"/>
    </xf>
    <xf numFmtId="0" fontId="14" fillId="6" borderId="52" xfId="5" applyFill="1" applyBorder="1"/>
    <xf numFmtId="0" fontId="3" fillId="0" borderId="68" xfId="0" applyFont="1" applyBorder="1" applyAlignment="1">
      <alignment horizontal="center"/>
    </xf>
    <xf numFmtId="0" fontId="14" fillId="0" borderId="35" xfId="0" applyFont="1" applyBorder="1" applyAlignment="1"/>
    <xf numFmtId="0" fontId="15" fillId="6" borderId="35" xfId="0" applyFont="1" applyFill="1" applyBorder="1" applyAlignment="1">
      <alignment vertical="center" wrapText="1"/>
    </xf>
    <xf numFmtId="0" fontId="14" fillId="0" borderId="35" xfId="0" applyFont="1" applyBorder="1" applyAlignment="1" applyProtection="1">
      <alignment horizontal="left"/>
      <protection locked="0"/>
    </xf>
    <xf numFmtId="0" fontId="15" fillId="0" borderId="35" xfId="0" applyFont="1" applyBorder="1" applyAlignment="1">
      <alignment horizontal="left"/>
    </xf>
    <xf numFmtId="0" fontId="6" fillId="0" borderId="73" xfId="1" applyNumberFormat="1" applyFont="1" applyFill="1" applyBorder="1"/>
    <xf numFmtId="0" fontId="6" fillId="0" borderId="0" xfId="1" applyNumberFormat="1" applyFont="1" applyFill="1" applyBorder="1"/>
    <xf numFmtId="0" fontId="6" fillId="0" borderId="35" xfId="1" applyNumberFormat="1" applyFont="1" applyFill="1" applyBorder="1"/>
    <xf numFmtId="0" fontId="14" fillId="6" borderId="35" xfId="0" applyFont="1" applyFill="1" applyBorder="1"/>
    <xf numFmtId="0" fontId="15" fillId="6" borderId="27" xfId="0" applyFont="1" applyFill="1" applyBorder="1" applyAlignment="1">
      <alignment vertical="center" wrapText="1"/>
    </xf>
    <xf numFmtId="0" fontId="14" fillId="0" borderId="33" xfId="0" applyFont="1" applyBorder="1" applyAlignment="1"/>
    <xf numFmtId="0" fontId="14" fillId="0" borderId="27" xfId="0" applyFont="1" applyBorder="1"/>
    <xf numFmtId="0" fontId="3" fillId="0" borderId="32" xfId="0" applyFont="1" applyBorder="1" applyAlignment="1"/>
    <xf numFmtId="0" fontId="2" fillId="0" borderId="32" xfId="0" applyFont="1" applyBorder="1" applyAlignment="1">
      <alignment horizontal="center"/>
    </xf>
    <xf numFmtId="0" fontId="14" fillId="6" borderId="41" xfId="5" applyFont="1" applyFill="1" applyBorder="1"/>
    <xf numFmtId="0" fontId="14" fillId="6" borderId="79" xfId="5" applyFill="1" applyBorder="1"/>
    <xf numFmtId="0" fontId="14" fillId="6" borderId="52" xfId="0" applyFont="1" applyFill="1" applyBorder="1"/>
    <xf numFmtId="0" fontId="6" fillId="0" borderId="29" xfId="1" applyFont="1" applyFill="1" applyBorder="1" applyAlignment="1">
      <alignment horizontal="center"/>
    </xf>
    <xf numFmtId="0" fontId="22" fillId="0" borderId="35" xfId="0" applyFont="1" applyFill="1" applyBorder="1" applyAlignment="1">
      <alignment horizontal="center"/>
    </xf>
    <xf numFmtId="0" fontId="6" fillId="0" borderId="49" xfId="1" applyFont="1" applyFill="1" applyBorder="1" applyAlignment="1">
      <alignment horizontal="center"/>
    </xf>
    <xf numFmtId="0" fontId="22" fillId="0" borderId="52" xfId="0" applyFont="1" applyFill="1" applyBorder="1" applyAlignment="1">
      <alignment horizontal="center"/>
    </xf>
    <xf numFmtId="0" fontId="14" fillId="6" borderId="51" xfId="5" applyFont="1" applyFill="1" applyBorder="1"/>
    <xf numFmtId="0" fontId="14" fillId="0" borderId="51" xfId="0" applyFont="1" applyBorder="1" applyAlignment="1" applyProtection="1">
      <alignment horizontal="left"/>
      <protection locked="0"/>
    </xf>
    <xf numFmtId="1" fontId="13" fillId="4" borderId="9" xfId="0" applyNumberFormat="1" applyFont="1" applyFill="1" applyBorder="1" applyAlignment="1">
      <alignment horizontal="center" vertical="center" wrapText="1"/>
    </xf>
    <xf numFmtId="1" fontId="13" fillId="4" borderId="18" xfId="0" applyNumberFormat="1" applyFont="1" applyFill="1" applyBorder="1" applyAlignment="1">
      <alignment horizontal="center" vertical="center" wrapText="1"/>
    </xf>
    <xf numFmtId="1" fontId="6" fillId="4" borderId="10" xfId="0" applyNumberFormat="1" applyFont="1" applyFill="1" applyBorder="1" applyAlignment="1">
      <alignment horizontal="center" vertical="center"/>
    </xf>
    <xf numFmtId="1" fontId="6" fillId="4" borderId="11" xfId="0" applyNumberFormat="1" applyFont="1" applyFill="1" applyBorder="1" applyAlignment="1">
      <alignment horizontal="center" vertical="center"/>
    </xf>
    <xf numFmtId="1" fontId="6" fillId="4" borderId="12" xfId="0" applyNumberFormat="1" applyFont="1" applyFill="1" applyBorder="1" applyAlignment="1">
      <alignment horizontal="center" vertical="center"/>
    </xf>
    <xf numFmtId="1" fontId="13" fillId="3" borderId="6" xfId="0" applyNumberFormat="1" applyFont="1" applyFill="1" applyBorder="1" applyAlignment="1">
      <alignment horizontal="center" vertical="center" wrapText="1"/>
    </xf>
    <xf numFmtId="1" fontId="13" fillId="3" borderId="15" xfId="0" applyNumberFormat="1" applyFont="1" applyFill="1" applyBorder="1" applyAlignment="1">
      <alignment horizontal="center" vertical="center" wrapText="1"/>
    </xf>
    <xf numFmtId="1" fontId="13" fillId="4" borderId="6" xfId="0" applyNumberFormat="1" applyFont="1" applyFill="1" applyBorder="1" applyAlignment="1">
      <alignment horizontal="center" vertical="center" wrapText="1"/>
    </xf>
    <xf numFmtId="1" fontId="13" fillId="4" borderId="15" xfId="0" applyNumberFormat="1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3" fillId="0" borderId="0" xfId="0" applyNumberFormat="1" applyFont="1" applyFill="1" applyAlignment="1"/>
    <xf numFmtId="165" fontId="0" fillId="0" borderId="0" xfId="0" applyNumberFormat="1" applyAlignment="1"/>
    <xf numFmtId="164" fontId="3" fillId="0" borderId="0" xfId="0" applyNumberFormat="1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12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 applyProtection="1">
      <alignment horizontal="center" vertical="center" wrapText="1"/>
      <protection locked="0"/>
    </xf>
    <xf numFmtId="0" fontId="12" fillId="4" borderId="9" xfId="0" applyFont="1" applyFill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" fontId="13" fillId="4" borderId="60" xfId="0" applyNumberFormat="1" applyFont="1" applyFill="1" applyBorder="1" applyAlignment="1">
      <alignment horizontal="center" vertical="center" wrapText="1"/>
    </xf>
    <xf numFmtId="1" fontId="13" fillId="3" borderId="60" xfId="0" applyNumberFormat="1" applyFont="1" applyFill="1" applyBorder="1" applyAlignment="1">
      <alignment horizontal="center" vertical="center" wrapText="1"/>
    </xf>
    <xf numFmtId="0" fontId="13" fillId="3" borderId="57" xfId="0" applyFont="1" applyFill="1" applyBorder="1" applyAlignment="1">
      <alignment horizontal="center" vertical="center" wrapText="1"/>
    </xf>
    <xf numFmtId="0" fontId="13" fillId="3" borderId="58" xfId="0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2" fillId="3" borderId="57" xfId="0" applyFont="1" applyFill="1" applyBorder="1" applyAlignment="1">
      <alignment horizontal="center" vertical="center" wrapText="1"/>
    </xf>
    <xf numFmtId="0" fontId="12" fillId="3" borderId="58" xfId="0" applyFont="1" applyFill="1" applyBorder="1" applyAlignment="1">
      <alignment horizontal="center" vertical="center" wrapText="1"/>
    </xf>
    <xf numFmtId="0" fontId="6" fillId="0" borderId="57" xfId="0" applyFont="1" applyBorder="1" applyAlignment="1">
      <alignment horizontal="center"/>
    </xf>
    <xf numFmtId="0" fontId="6" fillId="0" borderId="58" xfId="0" applyFont="1" applyBorder="1" applyAlignment="1">
      <alignment horizontal="center"/>
    </xf>
    <xf numFmtId="0" fontId="11" fillId="4" borderId="57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1" fontId="6" fillId="5" borderId="7" xfId="0" applyNumberFormat="1" applyFont="1" applyFill="1" applyBorder="1" applyAlignment="1">
      <alignment horizontal="center" wrapText="1"/>
    </xf>
    <xf numFmtId="1" fontId="6" fillId="5" borderId="8" xfId="0" applyNumberFormat="1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12" fillId="7" borderId="68" xfId="0" applyFont="1" applyFill="1" applyBorder="1" applyAlignment="1">
      <alignment horizontal="center" vertical="center" wrapText="1"/>
    </xf>
    <xf numFmtId="0" fontId="12" fillId="7" borderId="69" xfId="0" applyFont="1" applyFill="1" applyBorder="1" applyAlignment="1">
      <alignment horizontal="center" vertical="center" wrapText="1"/>
    </xf>
    <xf numFmtId="0" fontId="12" fillId="7" borderId="70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3" fillId="0" borderId="0" xfId="0" applyFont="1" applyFill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164" fontId="3" fillId="0" borderId="0" xfId="0" applyNumberFormat="1" applyFont="1" applyAlignment="1" applyProtection="1">
      <alignment horizontal="center"/>
      <protection locked="0"/>
    </xf>
    <xf numFmtId="0" fontId="12" fillId="4" borderId="36" xfId="0" applyFont="1" applyFill="1" applyBorder="1" applyAlignment="1" applyProtection="1">
      <alignment horizontal="center" vertical="center" wrapText="1"/>
      <protection locked="0"/>
    </xf>
    <xf numFmtId="0" fontId="12" fillId="4" borderId="37" xfId="0" applyFont="1" applyFill="1" applyBorder="1" applyAlignment="1" applyProtection="1">
      <alignment horizontal="center" vertical="center" wrapText="1"/>
      <protection locked="0"/>
    </xf>
    <xf numFmtId="0" fontId="12" fillId="4" borderId="3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14" fillId="6" borderId="35" xfId="1" applyFont="1" applyFill="1" applyBorder="1" applyAlignment="1">
      <alignment horizontal="left"/>
    </xf>
    <xf numFmtId="0" fontId="14" fillId="6" borderId="36" xfId="5" applyFont="1" applyFill="1" applyBorder="1" applyAlignment="1">
      <alignment horizontal="left" vertical="center"/>
    </xf>
    <xf numFmtId="0" fontId="14" fillId="6" borderId="34" xfId="5" applyFont="1" applyFill="1" applyBorder="1" applyAlignment="1">
      <alignment horizontal="left" vertical="center"/>
    </xf>
    <xf numFmtId="0" fontId="14" fillId="6" borderId="35" xfId="1" applyFont="1" applyFill="1" applyBorder="1" applyAlignment="1">
      <alignment horizontal="left" vertical="center"/>
    </xf>
    <xf numFmtId="0" fontId="15" fillId="6" borderId="36" xfId="5" applyFont="1" applyFill="1" applyBorder="1"/>
    <xf numFmtId="0" fontId="15" fillId="6" borderId="34" xfId="5" applyFont="1" applyFill="1" applyBorder="1"/>
    <xf numFmtId="0" fontId="14" fillId="6" borderId="36" xfId="5" applyFont="1" applyFill="1" applyBorder="1"/>
    <xf numFmtId="0" fontId="14" fillId="6" borderId="34" xfId="5" applyFont="1" applyFill="1" applyBorder="1"/>
    <xf numFmtId="0" fontId="14" fillId="6" borderId="35" xfId="0" applyFont="1" applyFill="1" applyBorder="1"/>
    <xf numFmtId="0" fontId="0" fillId="6" borderId="35" xfId="0" applyFill="1" applyBorder="1"/>
    <xf numFmtId="0" fontId="3" fillId="0" borderId="0" xfId="1" applyFont="1" applyFill="1" applyAlignment="1"/>
    <xf numFmtId="0" fontId="0" fillId="0" borderId="0" xfId="0" applyAlignment="1"/>
    <xf numFmtId="164" fontId="6" fillId="0" borderId="0" xfId="1" applyNumberFormat="1" applyFont="1" applyFill="1" applyAlignment="1">
      <alignment horizontal="left"/>
    </xf>
    <xf numFmtId="164" fontId="14" fillId="0" borderId="0" xfId="0" applyNumberFormat="1" applyFont="1" applyAlignment="1">
      <alignment horizontal="left"/>
    </xf>
    <xf numFmtId="0" fontId="6" fillId="0" borderId="73" xfId="1" applyFont="1" applyFill="1" applyBorder="1" applyAlignment="1"/>
    <xf numFmtId="0" fontId="1" fillId="0" borderId="74" xfId="3" applyBorder="1" applyAlignment="1"/>
  </cellXfs>
  <cellStyles count="6">
    <cellStyle name="Euro" xfId="4" xr:uid="{00000000-0005-0000-0000-000000000000}"/>
    <cellStyle name="Normale" xfId="0" builtinId="0"/>
    <cellStyle name="Normale 2" xfId="3" xr:uid="{00000000-0005-0000-0000-000002000000}"/>
    <cellStyle name="Normale 2 3" xfId="1" xr:uid="{00000000-0005-0000-0000-000003000000}"/>
    <cellStyle name="Normale 2 3 3" xfId="5" xr:uid="{00000000-0005-0000-0000-000004000000}"/>
    <cellStyle name="Normale 3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11907</xdr:colOff>
      <xdr:row>1</xdr:row>
      <xdr:rowOff>35720</xdr:rowOff>
    </xdr:from>
    <xdr:to>
      <xdr:col>4</xdr:col>
      <xdr:colOff>246670</xdr:colOff>
      <xdr:row>9</xdr:row>
      <xdr:rowOff>5746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557" y="226220"/>
          <a:ext cx="1863538" cy="1694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26613</xdr:colOff>
      <xdr:row>1</xdr:row>
      <xdr:rowOff>35719</xdr:rowOff>
    </xdr:from>
    <xdr:to>
      <xdr:col>19</xdr:col>
      <xdr:colOff>476250</xdr:colOff>
      <xdr:row>8</xdr:row>
      <xdr:rowOff>23812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8163" y="226219"/>
          <a:ext cx="1183062" cy="1502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133910</xdr:colOff>
      <xdr:row>10</xdr:row>
      <xdr:rowOff>16250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419100"/>
          <a:ext cx="1867460" cy="1692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1086970</xdr:colOff>
      <xdr:row>3</xdr:row>
      <xdr:rowOff>67234</xdr:rowOff>
    </xdr:from>
    <xdr:to>
      <xdr:col>5</xdr:col>
      <xdr:colOff>254660</xdr:colOff>
      <xdr:row>9</xdr:row>
      <xdr:rowOff>160244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4870" y="686359"/>
          <a:ext cx="1158415" cy="1359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47625</xdr:rowOff>
    </xdr:from>
    <xdr:to>
      <xdr:col>3</xdr:col>
      <xdr:colOff>1771649</xdr:colOff>
      <xdr:row>8</xdr:row>
      <xdr:rowOff>123826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47625"/>
          <a:ext cx="1866899" cy="169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238125</xdr:colOff>
      <xdr:row>1</xdr:row>
      <xdr:rowOff>66675</xdr:rowOff>
    </xdr:from>
    <xdr:to>
      <xdr:col>20</xdr:col>
      <xdr:colOff>114026</xdr:colOff>
      <xdr:row>6</xdr:row>
      <xdr:rowOff>264459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228600"/>
          <a:ext cx="1095101" cy="12360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85725</xdr:rowOff>
    </xdr:from>
    <xdr:to>
      <xdr:col>2</xdr:col>
      <xdr:colOff>1095374</xdr:colOff>
      <xdr:row>8</xdr:row>
      <xdr:rowOff>47626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85725"/>
          <a:ext cx="1552575" cy="173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876300</xdr:colOff>
      <xdr:row>1</xdr:row>
      <xdr:rowOff>19050</xdr:rowOff>
    </xdr:from>
    <xdr:to>
      <xdr:col>14</xdr:col>
      <xdr:colOff>628376</xdr:colOff>
      <xdr:row>6</xdr:row>
      <xdr:rowOff>93009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24765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57150</xdr:rowOff>
    </xdr:from>
    <xdr:to>
      <xdr:col>2</xdr:col>
      <xdr:colOff>1323974</xdr:colOff>
      <xdr:row>8</xdr:row>
      <xdr:rowOff>28576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57150"/>
          <a:ext cx="1647825" cy="173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95250</xdr:colOff>
      <xdr:row>0</xdr:row>
      <xdr:rowOff>114300</xdr:rowOff>
    </xdr:from>
    <xdr:to>
      <xdr:col>14</xdr:col>
      <xdr:colOff>742676</xdr:colOff>
      <xdr:row>5</xdr:row>
      <xdr:rowOff>235884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14300"/>
          <a:ext cx="1095101" cy="1245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161924</xdr:colOff>
      <xdr:row>0</xdr:row>
      <xdr:rowOff>76200</xdr:rowOff>
    </xdr:from>
    <xdr:to>
      <xdr:col>2</xdr:col>
      <xdr:colOff>1314449</xdr:colOff>
      <xdr:row>9</xdr:row>
      <xdr:rowOff>19051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4" y="76200"/>
          <a:ext cx="1552575" cy="173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581025</xdr:colOff>
      <xdr:row>0</xdr:row>
      <xdr:rowOff>123825</xdr:rowOff>
    </xdr:from>
    <xdr:to>
      <xdr:col>14</xdr:col>
      <xdr:colOff>961751</xdr:colOff>
      <xdr:row>7</xdr:row>
      <xdr:rowOff>35859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10650" y="12382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38100</xdr:rowOff>
    </xdr:from>
    <xdr:to>
      <xdr:col>2</xdr:col>
      <xdr:colOff>1352550</xdr:colOff>
      <xdr:row>8</xdr:row>
      <xdr:rowOff>152401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8100"/>
          <a:ext cx="1562100" cy="1733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295275</xdr:colOff>
      <xdr:row>0</xdr:row>
      <xdr:rowOff>104775</xdr:rowOff>
    </xdr:from>
    <xdr:to>
      <xdr:col>14</xdr:col>
      <xdr:colOff>676001</xdr:colOff>
      <xdr:row>7</xdr:row>
      <xdr:rowOff>16809</xdr:rowOff>
    </xdr:to>
    <xdr:pic>
      <xdr:nvPicPr>
        <xdr:cNvPr id="3" name="Picture 2" descr="logo_cmas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104775"/>
          <a:ext cx="1095101" cy="1255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142875</xdr:rowOff>
    </xdr:from>
    <xdr:to>
      <xdr:col>3</xdr:col>
      <xdr:colOff>1</xdr:colOff>
      <xdr:row>8</xdr:row>
      <xdr:rowOff>1</xdr:rowOff>
    </xdr:to>
    <xdr:pic>
      <xdr:nvPicPr>
        <xdr:cNvPr id="2" name="Immagine 5" descr="nuovo-1.bmp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1" y="142875"/>
          <a:ext cx="1695450" cy="1666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Y123"/>
  <sheetViews>
    <sheetView topLeftCell="A10" workbookViewId="0">
      <selection activeCell="D19" sqref="D19:U19"/>
    </sheetView>
  </sheetViews>
  <sheetFormatPr defaultColWidth="8.7109375" defaultRowHeight="15.75" x14ac:dyDescent="0.25"/>
  <cols>
    <col min="1" max="1" width="2.42578125" customWidth="1"/>
    <col min="2" max="2" width="5.42578125" style="1" customWidth="1"/>
    <col min="3" max="3" width="1.5703125" style="1" customWidth="1"/>
    <col min="4" max="4" width="23.140625" style="86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1" spans="2:25" x14ac:dyDescent="0.25">
      <c r="D1"/>
    </row>
    <row r="2" spans="2:25" ht="18" x14ac:dyDescent="0.25">
      <c r="D2"/>
      <c r="E2" s="2"/>
      <c r="F2" s="2"/>
      <c r="G2" s="2"/>
      <c r="H2" s="2"/>
      <c r="I2" s="3"/>
      <c r="J2" s="3"/>
      <c r="K2" s="3"/>
      <c r="L2" s="3"/>
    </row>
    <row r="3" spans="2:25" ht="16.5" thickBot="1" x14ac:dyDescent="0.3">
      <c r="D3"/>
      <c r="M3" s="4"/>
    </row>
    <row r="4" spans="2:25" s="5" customFormat="1" x14ac:dyDescent="0.25">
      <c r="B4" s="2"/>
      <c r="C4" s="2"/>
      <c r="X4" s="6" t="s">
        <v>0</v>
      </c>
      <c r="Y4" s="7"/>
    </row>
    <row r="5" spans="2:25" s="5" customFormat="1" ht="18.75" customHeight="1" thickBot="1" x14ac:dyDescent="0.3">
      <c r="B5" s="2"/>
      <c r="C5" s="2"/>
      <c r="E5" s="2"/>
      <c r="F5" s="305" t="s">
        <v>98</v>
      </c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8"/>
      <c r="S5" s="8"/>
      <c r="T5" s="8"/>
      <c r="U5" s="9"/>
      <c r="V5" s="9"/>
      <c r="X5" s="10" t="s">
        <v>1</v>
      </c>
      <c r="Y5" s="11"/>
    </row>
    <row r="6" spans="2:25" s="5" customFormat="1" x14ac:dyDescent="0.25">
      <c r="B6" s="2"/>
      <c r="C6" s="2"/>
      <c r="E6" s="2"/>
      <c r="F6" s="2"/>
      <c r="G6" s="2"/>
      <c r="H6" s="2"/>
      <c r="L6" s="12"/>
      <c r="M6" s="9"/>
      <c r="N6" s="9"/>
      <c r="P6" s="9"/>
      <c r="Q6" s="9"/>
      <c r="R6" s="9"/>
      <c r="S6" s="9"/>
      <c r="T6" s="9"/>
      <c r="U6" s="9"/>
      <c r="V6" s="9"/>
    </row>
    <row r="7" spans="2:25" s="5" customFormat="1" ht="20.25" x14ac:dyDescent="0.3">
      <c r="B7" s="2"/>
      <c r="C7" s="2"/>
      <c r="F7" s="306" t="s">
        <v>2</v>
      </c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13"/>
      <c r="S7" s="13"/>
      <c r="T7" s="13"/>
      <c r="U7" s="9"/>
      <c r="V7" s="9"/>
      <c r="W7"/>
      <c r="X7"/>
    </row>
    <row r="8" spans="2:25" s="5" customFormat="1" ht="15" customHeight="1" x14ac:dyDescent="0.3">
      <c r="B8" s="2"/>
      <c r="C8" s="2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9"/>
      <c r="V8" s="9"/>
      <c r="W8"/>
      <c r="X8"/>
    </row>
    <row r="9" spans="2:25" s="5" customFormat="1" x14ac:dyDescent="0.25">
      <c r="B9" s="2"/>
      <c r="C9" s="2"/>
      <c r="E9" s="2"/>
      <c r="F9" s="307" t="s">
        <v>97</v>
      </c>
      <c r="G9" s="307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15"/>
      <c r="S9" s="15"/>
      <c r="T9" s="15"/>
      <c r="U9" s="9"/>
      <c r="V9" s="9"/>
      <c r="W9"/>
      <c r="X9"/>
    </row>
    <row r="10" spans="2:25" x14ac:dyDescent="0.25">
      <c r="D10"/>
      <c r="E10" s="2"/>
      <c r="F10" s="2"/>
      <c r="G10" s="2"/>
      <c r="H10" s="2"/>
      <c r="I10" s="16"/>
      <c r="J10" s="17"/>
      <c r="L10" s="308"/>
      <c r="M10" s="309"/>
      <c r="N10" s="309"/>
      <c r="O10" s="18"/>
      <c r="Q10" s="19"/>
      <c r="R10" s="20"/>
      <c r="S10" s="9"/>
      <c r="T10" s="9"/>
    </row>
    <row r="11" spans="2:25" x14ac:dyDescent="0.25">
      <c r="D11"/>
      <c r="F11" s="310">
        <v>44311</v>
      </c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21"/>
      <c r="S11" s="21"/>
      <c r="T11" s="21"/>
    </row>
    <row r="12" spans="2:25" ht="16.5" thickBot="1" x14ac:dyDescent="0.3">
      <c r="D12"/>
    </row>
    <row r="13" spans="2:25" s="22" customFormat="1" ht="16.5" customHeight="1" x14ac:dyDescent="0.25">
      <c r="B13" s="311" t="s">
        <v>3</v>
      </c>
      <c r="C13" s="313"/>
      <c r="D13" s="315" t="s">
        <v>4</v>
      </c>
      <c r="E13" s="317" t="s">
        <v>5</v>
      </c>
      <c r="F13" s="319" t="s">
        <v>6</v>
      </c>
      <c r="G13" s="320"/>
      <c r="H13" s="321"/>
      <c r="I13" s="294" t="s">
        <v>7</v>
      </c>
      <c r="J13" s="296" t="s">
        <v>8</v>
      </c>
      <c r="K13" s="297"/>
      <c r="L13" s="297"/>
      <c r="M13" s="297"/>
      <c r="N13" s="297"/>
      <c r="O13" s="297"/>
      <c r="P13" s="297"/>
      <c r="Q13" s="297"/>
      <c r="R13" s="298"/>
      <c r="S13" s="299" t="s">
        <v>9</v>
      </c>
      <c r="T13" s="301" t="s">
        <v>10</v>
      </c>
      <c r="U13" s="303" t="s">
        <v>11</v>
      </c>
    </row>
    <row r="14" spans="2:25" s="29" customFormat="1" ht="42.75" customHeight="1" thickBot="1" x14ac:dyDescent="0.25">
      <c r="B14" s="312"/>
      <c r="C14" s="314"/>
      <c r="D14" s="316"/>
      <c r="E14" s="318"/>
      <c r="F14" s="322"/>
      <c r="G14" s="323"/>
      <c r="H14" s="324"/>
      <c r="I14" s="295"/>
      <c r="J14" s="23" t="s">
        <v>12</v>
      </c>
      <c r="K14" s="24" t="s">
        <v>13</v>
      </c>
      <c r="L14" s="24" t="s">
        <v>14</v>
      </c>
      <c r="M14" s="24" t="s">
        <v>15</v>
      </c>
      <c r="N14" s="25" t="s">
        <v>16</v>
      </c>
      <c r="O14" s="26" t="s">
        <v>17</v>
      </c>
      <c r="P14" s="24" t="s">
        <v>18</v>
      </c>
      <c r="Q14" s="24" t="s">
        <v>19</v>
      </c>
      <c r="R14" s="24" t="s">
        <v>20</v>
      </c>
      <c r="S14" s="300"/>
      <c r="T14" s="302"/>
      <c r="U14" s="304"/>
      <c r="V14" s="27"/>
      <c r="W14" s="28"/>
      <c r="X14" s="28"/>
    </row>
    <row r="15" spans="2:25" s="29" customFormat="1" ht="9.75" customHeight="1" thickBot="1" x14ac:dyDescent="0.25">
      <c r="B15" s="30"/>
      <c r="C15" s="31"/>
      <c r="D15" s="31"/>
      <c r="E15" s="31"/>
      <c r="F15" s="32"/>
      <c r="G15" s="32"/>
      <c r="H15" s="32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3"/>
    </row>
    <row r="16" spans="2:25" s="22" customFormat="1" ht="19.899999999999999" customHeight="1" thickBot="1" x14ac:dyDescent="0.3">
      <c r="B16" s="34" t="s">
        <v>21</v>
      </c>
      <c r="C16" s="35"/>
      <c r="D16" s="280" t="s">
        <v>116</v>
      </c>
      <c r="E16" s="282" t="s">
        <v>115</v>
      </c>
      <c r="F16" s="36">
        <v>8</v>
      </c>
      <c r="G16" s="37">
        <v>32</v>
      </c>
      <c r="H16" s="38">
        <v>74</v>
      </c>
      <c r="I16" s="39">
        <f>ROUND((F16*60+G16+H16*0.01),0)</f>
        <v>513</v>
      </c>
      <c r="J16" s="40">
        <v>320</v>
      </c>
      <c r="K16" s="41">
        <v>370</v>
      </c>
      <c r="L16" s="41">
        <v>360</v>
      </c>
      <c r="M16" s="41">
        <v>295</v>
      </c>
      <c r="N16" s="41">
        <v>260</v>
      </c>
      <c r="O16" s="41">
        <v>350</v>
      </c>
      <c r="P16" s="41">
        <v>255</v>
      </c>
      <c r="Q16" s="41">
        <v>320</v>
      </c>
      <c r="R16" s="42">
        <v>410</v>
      </c>
      <c r="S16" s="39">
        <f>IF(I16&gt;600,(I16-600)*10,0)</f>
        <v>0</v>
      </c>
      <c r="T16" s="43"/>
      <c r="U16" s="44">
        <f>(J16+K16+L16+M16+N16+O16+P16+Q16+R16)-S16-T16</f>
        <v>2940</v>
      </c>
      <c r="W16" s="45"/>
      <c r="X16" s="45"/>
    </row>
    <row r="17" spans="2:24" s="22" customFormat="1" ht="19.899999999999999" customHeight="1" thickBot="1" x14ac:dyDescent="0.3">
      <c r="B17" s="34" t="s">
        <v>22</v>
      </c>
      <c r="C17" s="46"/>
      <c r="D17" s="47" t="s">
        <v>117</v>
      </c>
      <c r="E17" s="48" t="s">
        <v>115</v>
      </c>
      <c r="F17" s="49">
        <v>9</v>
      </c>
      <c r="G17" s="50">
        <v>12</v>
      </c>
      <c r="H17" s="51">
        <v>20</v>
      </c>
      <c r="I17" s="52">
        <f>ROUND((F17*60+G17+H17*0.01),0)</f>
        <v>552</v>
      </c>
      <c r="J17" s="53">
        <v>340</v>
      </c>
      <c r="K17" s="54">
        <v>275</v>
      </c>
      <c r="L17" s="54">
        <v>380</v>
      </c>
      <c r="M17" s="54">
        <v>390</v>
      </c>
      <c r="N17" s="54">
        <v>250</v>
      </c>
      <c r="O17" s="54">
        <v>205</v>
      </c>
      <c r="P17" s="54">
        <v>295</v>
      </c>
      <c r="Q17" s="54">
        <v>290</v>
      </c>
      <c r="R17" s="55">
        <v>300</v>
      </c>
      <c r="S17" s="52">
        <f>IF(I17&gt;600,(I17-600)*10,0)</f>
        <v>0</v>
      </c>
      <c r="T17" s="56"/>
      <c r="U17" s="57">
        <f>(J17+K17+L17+M17+N17+O17+P17+Q17+R17)-S17-T17</f>
        <v>2725</v>
      </c>
      <c r="W17" s="45"/>
      <c r="X17" s="45"/>
    </row>
    <row r="18" spans="2:24" s="22" customFormat="1" ht="19.899999999999999" customHeight="1" thickBot="1" x14ac:dyDescent="0.3">
      <c r="B18" s="34" t="s">
        <v>23</v>
      </c>
      <c r="C18" s="46"/>
      <c r="D18" s="281" t="s">
        <v>113</v>
      </c>
      <c r="E18" s="63" t="s">
        <v>132</v>
      </c>
      <c r="F18" s="49">
        <v>8</v>
      </c>
      <c r="G18" s="50">
        <v>53</v>
      </c>
      <c r="H18" s="51">
        <v>37</v>
      </c>
      <c r="I18" s="52">
        <f>ROUND((F18*60+G18+H18*0.01),0)</f>
        <v>533</v>
      </c>
      <c r="J18" s="53">
        <v>225</v>
      </c>
      <c r="K18" s="54">
        <v>200</v>
      </c>
      <c r="L18" s="54">
        <v>360</v>
      </c>
      <c r="M18" s="54">
        <v>285</v>
      </c>
      <c r="N18" s="54">
        <v>295</v>
      </c>
      <c r="O18" s="54">
        <v>230</v>
      </c>
      <c r="P18" s="54">
        <v>215</v>
      </c>
      <c r="Q18" s="54">
        <v>185</v>
      </c>
      <c r="R18" s="55">
        <v>220</v>
      </c>
      <c r="S18" s="52">
        <f>IF(I18&gt;600,(I18-600)*10,0)</f>
        <v>0</v>
      </c>
      <c r="T18" s="56"/>
      <c r="U18" s="57">
        <f>(J18+K18+L18+M18+N18+O18+P18+Q18+R18)-S18-T18</f>
        <v>2215</v>
      </c>
      <c r="W18" s="45"/>
      <c r="X18" s="45"/>
    </row>
    <row r="19" spans="2:24" s="22" customFormat="1" ht="19.899999999999999" customHeight="1" thickBot="1" x14ac:dyDescent="0.3">
      <c r="B19" s="34" t="s">
        <v>24</v>
      </c>
      <c r="C19" s="58"/>
      <c r="D19" s="47" t="s">
        <v>133</v>
      </c>
      <c r="E19" s="48" t="s">
        <v>124</v>
      </c>
      <c r="F19" s="59">
        <v>8</v>
      </c>
      <c r="G19" s="60">
        <v>17</v>
      </c>
      <c r="H19" s="61">
        <v>26</v>
      </c>
      <c r="I19" s="52">
        <f>ROUND((F19*60+G19+H19*0.01),0)</f>
        <v>497</v>
      </c>
      <c r="J19" s="53">
        <v>0</v>
      </c>
      <c r="K19" s="54">
        <v>0</v>
      </c>
      <c r="L19" s="54">
        <v>195</v>
      </c>
      <c r="M19" s="54">
        <v>175</v>
      </c>
      <c r="N19" s="54">
        <v>265</v>
      </c>
      <c r="O19" s="54">
        <v>420</v>
      </c>
      <c r="P19" s="54">
        <v>190</v>
      </c>
      <c r="Q19" s="54">
        <v>0</v>
      </c>
      <c r="R19" s="55">
        <v>285</v>
      </c>
      <c r="S19" s="52">
        <f>IF(I19&gt;600,(I19-600)*10,0)</f>
        <v>0</v>
      </c>
      <c r="T19" s="56"/>
      <c r="U19" s="57">
        <f>(J19+K19+L19+M19+N19+O19+P19+Q19+R19)-S19-T19</f>
        <v>1530</v>
      </c>
      <c r="W19" s="45"/>
      <c r="X19" s="62"/>
    </row>
    <row r="20" spans="2:24" s="22" customFormat="1" ht="19.899999999999999" customHeight="1" thickBot="1" x14ac:dyDescent="0.3">
      <c r="B20" s="34" t="s">
        <v>25</v>
      </c>
      <c r="C20" s="15"/>
      <c r="D20" s="47"/>
      <c r="E20" s="63"/>
      <c r="F20" s="49"/>
      <c r="G20" s="50"/>
      <c r="H20" s="51"/>
      <c r="I20" s="52">
        <f t="shared" ref="I20:I23" si="0">ROUND((F20*60+G20+H20*0.01),0)</f>
        <v>0</v>
      </c>
      <c r="J20" s="53"/>
      <c r="K20" s="54"/>
      <c r="L20" s="54"/>
      <c r="M20" s="54"/>
      <c r="N20" s="54"/>
      <c r="O20" s="54"/>
      <c r="P20" s="54"/>
      <c r="Q20" s="54"/>
      <c r="R20" s="55"/>
      <c r="S20" s="52">
        <f t="shared" ref="S20:S23" si="1">IF(I20&gt;600,(I20-600)*10,0)</f>
        <v>0</v>
      </c>
      <c r="T20" s="56"/>
      <c r="U20" s="57">
        <f t="shared" ref="U20:U23" si="2">(J20+K20+L20+M20+N20+O20+P20+Q20+R20)-S20-T20</f>
        <v>0</v>
      </c>
      <c r="W20" s="45"/>
      <c r="X20" s="45"/>
    </row>
    <row r="21" spans="2:24" s="22" customFormat="1" ht="19.899999999999999" customHeight="1" thickBot="1" x14ac:dyDescent="0.3">
      <c r="B21" s="34" t="s">
        <v>26</v>
      </c>
      <c r="C21" s="58"/>
      <c r="D21" s="47"/>
      <c r="E21" s="63"/>
      <c r="F21" s="49"/>
      <c r="G21" s="50"/>
      <c r="H21" s="51"/>
      <c r="I21" s="52">
        <f t="shared" si="0"/>
        <v>0</v>
      </c>
      <c r="J21" s="53"/>
      <c r="K21" s="54"/>
      <c r="L21" s="54"/>
      <c r="M21" s="54"/>
      <c r="N21" s="54"/>
      <c r="O21" s="54"/>
      <c r="P21" s="54"/>
      <c r="Q21" s="54"/>
      <c r="R21" s="55"/>
      <c r="S21" s="52">
        <f t="shared" si="1"/>
        <v>0</v>
      </c>
      <c r="T21" s="56"/>
      <c r="U21" s="57">
        <f t="shared" si="2"/>
        <v>0</v>
      </c>
      <c r="W21" s="45"/>
      <c r="X21" s="45"/>
    </row>
    <row r="22" spans="2:24" s="22" customFormat="1" ht="19.899999999999999" customHeight="1" thickBot="1" x14ac:dyDescent="0.3">
      <c r="B22" s="34" t="s">
        <v>27</v>
      </c>
      <c r="C22" s="58"/>
      <c r="D22" s="47"/>
      <c r="E22" s="63"/>
      <c r="F22" s="49"/>
      <c r="G22" s="50"/>
      <c r="H22" s="51"/>
      <c r="I22" s="52">
        <f t="shared" si="0"/>
        <v>0</v>
      </c>
      <c r="J22" s="53"/>
      <c r="K22" s="54"/>
      <c r="L22" s="54"/>
      <c r="M22" s="54"/>
      <c r="N22" s="54"/>
      <c r="O22" s="54"/>
      <c r="P22" s="54"/>
      <c r="Q22" s="54"/>
      <c r="R22" s="55"/>
      <c r="S22" s="52">
        <f t="shared" si="1"/>
        <v>0</v>
      </c>
      <c r="T22" s="56"/>
      <c r="U22" s="57">
        <f t="shared" si="2"/>
        <v>0</v>
      </c>
      <c r="W22" s="45"/>
      <c r="X22" s="45"/>
    </row>
    <row r="23" spans="2:24" s="22" customFormat="1" ht="19.899999999999999" customHeight="1" thickBot="1" x14ac:dyDescent="0.3">
      <c r="B23" s="64" t="s">
        <v>28</v>
      </c>
      <c r="C23" s="65"/>
      <c r="D23" s="66"/>
      <c r="E23" s="67"/>
      <c r="F23" s="68"/>
      <c r="G23" s="69"/>
      <c r="H23" s="70"/>
      <c r="I23" s="71">
        <f t="shared" si="0"/>
        <v>0</v>
      </c>
      <c r="J23" s="72"/>
      <c r="K23" s="73"/>
      <c r="L23" s="73"/>
      <c r="M23" s="73"/>
      <c r="N23" s="73"/>
      <c r="O23" s="73"/>
      <c r="P23" s="73"/>
      <c r="Q23" s="73"/>
      <c r="R23" s="74"/>
      <c r="S23" s="71">
        <f t="shared" si="1"/>
        <v>0</v>
      </c>
      <c r="T23" s="75"/>
      <c r="U23" s="76">
        <f t="shared" si="2"/>
        <v>0</v>
      </c>
      <c r="W23" s="45"/>
      <c r="X23" s="45"/>
    </row>
    <row r="24" spans="2:24" s="22" customFormat="1" ht="19.899999999999999" customHeight="1" x14ac:dyDescent="0.25">
      <c r="D24" s="77" t="s">
        <v>29</v>
      </c>
      <c r="E24" s="78" t="s">
        <v>30</v>
      </c>
      <c r="F24" s="78"/>
      <c r="G24" s="78"/>
      <c r="H24" s="78"/>
      <c r="I24" s="79"/>
      <c r="J24" s="45"/>
      <c r="K24" s="80"/>
      <c r="L24" s="81"/>
      <c r="M24" s="79"/>
      <c r="N24" s="81"/>
      <c r="P24"/>
      <c r="Q24"/>
    </row>
    <row r="25" spans="2:24" s="22" customFormat="1" ht="19.899999999999999" customHeight="1" x14ac:dyDescent="0.35">
      <c r="D25" s="82" t="s">
        <v>31</v>
      </c>
      <c r="E25" s="77"/>
      <c r="F25" s="77"/>
      <c r="G25" s="77"/>
      <c r="H25" s="77"/>
      <c r="I25" s="83"/>
      <c r="J25" s="45"/>
      <c r="K25" s="83"/>
      <c r="L25"/>
      <c r="M25" s="84"/>
      <c r="N25"/>
      <c r="P25"/>
      <c r="Q25"/>
    </row>
    <row r="26" spans="2:24" s="22" customFormat="1" x14ac:dyDescent="0.25">
      <c r="B26" s="85"/>
      <c r="C26" s="85"/>
      <c r="D26" s="82"/>
      <c r="E26" s="77"/>
      <c r="F26" s="77"/>
      <c r="G26" s="77"/>
      <c r="H26" s="77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</row>
    <row r="27" spans="2:24" s="22" customFormat="1" ht="19.899999999999999" customHeight="1" x14ac:dyDescent="0.25">
      <c r="B27" s="85"/>
      <c r="C27" s="85"/>
      <c r="D27" s="82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2:24" s="22" customFormat="1" ht="19.899999999999999" customHeight="1" x14ac:dyDescent="0.25">
      <c r="B28" s="85"/>
      <c r="C28" s="85"/>
      <c r="D28" s="82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2:24" s="22" customFormat="1" ht="19.899999999999999" customHeight="1" x14ac:dyDescent="0.25">
      <c r="B29" s="85"/>
      <c r="C29" s="85"/>
      <c r="D29" s="82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2:24" s="22" customFormat="1" ht="19.899999999999999" customHeight="1" x14ac:dyDescent="0.25">
      <c r="B30" s="85"/>
      <c r="C30" s="85"/>
      <c r="D30" s="82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2:24" s="22" customFormat="1" ht="19.899999999999999" customHeight="1" x14ac:dyDescent="0.25">
      <c r="B31" s="85"/>
      <c r="C31" s="85"/>
      <c r="D31" s="82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2:24" s="22" customFormat="1" ht="19.899999999999999" customHeight="1" x14ac:dyDescent="0.25">
      <c r="B32" s="85"/>
      <c r="C32" s="85"/>
      <c r="D32" s="82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2:20" s="22" customFormat="1" ht="19.899999999999999" customHeight="1" x14ac:dyDescent="0.25">
      <c r="B33" s="85"/>
      <c r="C33" s="85"/>
      <c r="D33" s="82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2:20" s="22" customFormat="1" ht="19.899999999999999" customHeight="1" x14ac:dyDescent="0.25">
      <c r="B34" s="85"/>
      <c r="C34" s="85"/>
      <c r="D34" s="82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2:20" s="22" customFormat="1" ht="19.899999999999999" customHeight="1" x14ac:dyDescent="0.25">
      <c r="B35" s="85"/>
      <c r="C35" s="85"/>
      <c r="D35" s="82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2:20" s="22" customFormat="1" ht="19.899999999999999" customHeight="1" x14ac:dyDescent="0.25">
      <c r="B36" s="85"/>
      <c r="C36" s="85"/>
      <c r="D36" s="82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2:20" s="22" customFormat="1" ht="19.899999999999999" customHeight="1" x14ac:dyDescent="0.25">
      <c r="B37" s="85"/>
      <c r="C37" s="85"/>
      <c r="D37" s="82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2:20" s="22" customFormat="1" ht="19.899999999999999" customHeight="1" x14ac:dyDescent="0.25">
      <c r="B38" s="85"/>
      <c r="C38" s="85"/>
      <c r="D38" s="82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2:20" s="22" customFormat="1" ht="19.899999999999999" customHeight="1" x14ac:dyDescent="0.25">
      <c r="B39" s="85"/>
      <c r="C39" s="85"/>
      <c r="D39" s="82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2:20" s="22" customFormat="1" ht="19.899999999999999" customHeight="1" x14ac:dyDescent="0.25">
      <c r="B40" s="85"/>
      <c r="C40" s="85"/>
      <c r="D40" s="82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2:20" s="22" customFormat="1" ht="19.899999999999999" customHeight="1" x14ac:dyDescent="0.25">
      <c r="B41" s="85"/>
      <c r="C41" s="85"/>
      <c r="D41" s="82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2:20" s="22" customFormat="1" ht="19.899999999999999" customHeight="1" x14ac:dyDescent="0.25">
      <c r="B42" s="85"/>
      <c r="C42" s="85"/>
      <c r="D42" s="82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2:20" s="22" customFormat="1" ht="19.899999999999999" customHeight="1" x14ac:dyDescent="0.25">
      <c r="B43" s="85"/>
      <c r="C43" s="85"/>
      <c r="D43" s="82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2:20" s="22" customFormat="1" ht="19.899999999999999" customHeight="1" x14ac:dyDescent="0.25">
      <c r="B44" s="85"/>
      <c r="C44" s="85"/>
      <c r="D44" s="82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2:20" s="22" customFormat="1" ht="19.899999999999999" customHeight="1" x14ac:dyDescent="0.25">
      <c r="B45" s="85"/>
      <c r="C45" s="85"/>
      <c r="D45" s="82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2:20" s="22" customFormat="1" ht="19.899999999999999" customHeight="1" x14ac:dyDescent="0.25">
      <c r="B46" s="85"/>
      <c r="C46" s="85"/>
      <c r="D46" s="82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2:20" s="22" customFormat="1" ht="19.899999999999999" customHeight="1" x14ac:dyDescent="0.25">
      <c r="B47" s="85"/>
      <c r="C47" s="85"/>
      <c r="D47" s="82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2:20" s="22" customFormat="1" ht="19.899999999999999" customHeight="1" x14ac:dyDescent="0.25">
      <c r="B48" s="85"/>
      <c r="C48" s="85"/>
      <c r="D48" s="82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2:20" s="22" customFormat="1" ht="19.899999999999999" customHeight="1" x14ac:dyDescent="0.25">
      <c r="B49" s="85"/>
      <c r="C49" s="85"/>
      <c r="D49" s="82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2:20" s="22" customFormat="1" ht="19.899999999999999" customHeight="1" x14ac:dyDescent="0.25">
      <c r="B50" s="85"/>
      <c r="C50" s="85"/>
      <c r="D50" s="82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2:20" s="22" customFormat="1" ht="19.899999999999999" customHeight="1" x14ac:dyDescent="0.25">
      <c r="B51" s="85"/>
      <c r="C51" s="85"/>
      <c r="D51" s="82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2:20" s="22" customFormat="1" ht="19.899999999999999" customHeight="1" x14ac:dyDescent="0.25">
      <c r="B52" s="85"/>
      <c r="C52" s="85"/>
      <c r="D52" s="82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2:20" s="22" customFormat="1" ht="19.899999999999999" customHeight="1" x14ac:dyDescent="0.25">
      <c r="B53" s="85"/>
      <c r="C53" s="85"/>
      <c r="D53" s="82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2:20" s="22" customFormat="1" ht="19.899999999999999" customHeight="1" x14ac:dyDescent="0.25">
      <c r="B54" s="85"/>
      <c r="C54" s="85"/>
      <c r="D54" s="82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2:20" s="22" customFormat="1" ht="19.899999999999999" customHeight="1" x14ac:dyDescent="0.25">
      <c r="B55" s="85"/>
      <c r="C55" s="85"/>
      <c r="D55" s="82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</row>
    <row r="56" spans="2:20" s="22" customFormat="1" ht="19.899999999999999" customHeight="1" x14ac:dyDescent="0.25">
      <c r="B56" s="85"/>
      <c r="C56" s="85"/>
      <c r="D56" s="82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</row>
    <row r="57" spans="2:20" s="22" customFormat="1" ht="19.899999999999999" customHeight="1" x14ac:dyDescent="0.25">
      <c r="B57" s="85"/>
      <c r="C57" s="85"/>
      <c r="D57" s="82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2:20" s="22" customFormat="1" ht="19.899999999999999" customHeight="1" x14ac:dyDescent="0.25">
      <c r="B58" s="85"/>
      <c r="C58" s="85"/>
      <c r="D58" s="82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2:20" s="22" customFormat="1" ht="19.899999999999999" customHeight="1" x14ac:dyDescent="0.25">
      <c r="B59" s="85"/>
      <c r="C59" s="85"/>
      <c r="D59" s="82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2:20" s="22" customFormat="1" ht="19.899999999999999" customHeight="1" x14ac:dyDescent="0.25">
      <c r="B60" s="85"/>
      <c r="C60" s="85"/>
      <c r="D60" s="82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2:20" s="22" customFormat="1" ht="19.899999999999999" customHeight="1" x14ac:dyDescent="0.25">
      <c r="B61" s="85"/>
      <c r="C61" s="85"/>
      <c r="D61" s="82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2:20" s="22" customFormat="1" ht="19.899999999999999" customHeight="1" x14ac:dyDescent="0.25">
      <c r="B62" s="85"/>
      <c r="C62" s="85"/>
      <c r="D62" s="82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2:20" s="22" customFormat="1" ht="19.899999999999999" customHeight="1" x14ac:dyDescent="0.25">
      <c r="B63" s="85"/>
      <c r="C63" s="85"/>
      <c r="D63" s="82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2:20" s="22" customFormat="1" ht="19.899999999999999" customHeight="1" x14ac:dyDescent="0.25">
      <c r="B64" s="85"/>
      <c r="C64" s="85"/>
      <c r="D64" s="82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</row>
    <row r="65" spans="2:20" s="22" customFormat="1" ht="19.899999999999999" customHeight="1" x14ac:dyDescent="0.25">
      <c r="B65" s="85"/>
      <c r="C65" s="85"/>
      <c r="D65" s="82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2:20" s="22" customFormat="1" ht="19.899999999999999" customHeight="1" x14ac:dyDescent="0.25">
      <c r="B66" s="85"/>
      <c r="C66" s="85"/>
      <c r="D66" s="82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2:20" s="22" customFormat="1" ht="19.899999999999999" customHeight="1" x14ac:dyDescent="0.25">
      <c r="B67" s="85"/>
      <c r="C67" s="85"/>
      <c r="D67" s="82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2:20" s="22" customFormat="1" ht="19.899999999999999" customHeight="1" x14ac:dyDescent="0.25">
      <c r="B68" s="85"/>
      <c r="C68" s="85"/>
      <c r="D68" s="82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</row>
    <row r="69" spans="2:20" s="22" customFormat="1" ht="19.899999999999999" customHeight="1" x14ac:dyDescent="0.25">
      <c r="B69" s="85"/>
      <c r="C69" s="85"/>
      <c r="D69" s="82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</row>
    <row r="70" spans="2:20" s="22" customFormat="1" ht="19.899999999999999" customHeight="1" x14ac:dyDescent="0.25">
      <c r="B70" s="85"/>
      <c r="C70" s="85"/>
      <c r="D70" s="82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</row>
    <row r="71" spans="2:20" s="22" customFormat="1" ht="19.899999999999999" customHeight="1" x14ac:dyDescent="0.25">
      <c r="B71" s="85"/>
      <c r="C71" s="85"/>
      <c r="D71" s="82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</row>
    <row r="72" spans="2:20" s="22" customFormat="1" ht="19.899999999999999" customHeight="1" x14ac:dyDescent="0.25">
      <c r="B72" s="85"/>
      <c r="C72" s="85"/>
      <c r="D72" s="82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</row>
    <row r="73" spans="2:20" s="22" customFormat="1" ht="19.899999999999999" customHeight="1" x14ac:dyDescent="0.25">
      <c r="B73" s="85"/>
      <c r="C73" s="85"/>
      <c r="D73" s="82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</row>
    <row r="74" spans="2:20" s="22" customFormat="1" ht="19.899999999999999" customHeight="1" x14ac:dyDescent="0.25">
      <c r="B74" s="85"/>
      <c r="C74" s="85"/>
      <c r="D74" s="82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</row>
    <row r="75" spans="2:20" s="22" customFormat="1" x14ac:dyDescent="0.25">
      <c r="B75" s="85"/>
      <c r="C75" s="85"/>
      <c r="D75" s="82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</row>
    <row r="76" spans="2:20" s="22" customFormat="1" x14ac:dyDescent="0.25">
      <c r="B76" s="85"/>
      <c r="C76" s="85"/>
      <c r="D76" s="82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</row>
    <row r="77" spans="2:20" s="22" customFormat="1" x14ac:dyDescent="0.25">
      <c r="B77" s="85"/>
      <c r="C77" s="85"/>
      <c r="D77" s="82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</row>
    <row r="78" spans="2:20" s="22" customFormat="1" x14ac:dyDescent="0.25">
      <c r="B78" s="85"/>
      <c r="C78" s="85"/>
      <c r="D78" s="82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</row>
    <row r="79" spans="2:20" s="22" customFormat="1" x14ac:dyDescent="0.25">
      <c r="B79" s="85"/>
      <c r="C79" s="85"/>
      <c r="D79" s="82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</row>
    <row r="80" spans="2:20" s="22" customFormat="1" x14ac:dyDescent="0.25">
      <c r="B80" s="85"/>
      <c r="C80" s="85"/>
      <c r="D80" s="82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2:20" s="22" customFormat="1" x14ac:dyDescent="0.25">
      <c r="B81" s="85"/>
      <c r="C81" s="85"/>
      <c r="D81" s="82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2:20" s="22" customFormat="1" x14ac:dyDescent="0.25">
      <c r="B82" s="85"/>
      <c r="C82" s="85"/>
      <c r="D82" s="82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2:20" s="22" customFormat="1" x14ac:dyDescent="0.25">
      <c r="B83" s="85"/>
      <c r="C83" s="85"/>
      <c r="D83" s="82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2:20" s="22" customFormat="1" x14ac:dyDescent="0.25">
      <c r="B84" s="85"/>
      <c r="C84" s="85"/>
      <c r="D84" s="82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2:20" s="22" customFormat="1" x14ac:dyDescent="0.25">
      <c r="B85" s="85"/>
      <c r="C85" s="85"/>
      <c r="D85" s="82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2:20" s="22" customFormat="1" x14ac:dyDescent="0.25">
      <c r="B86" s="85"/>
      <c r="C86" s="85"/>
      <c r="D86" s="82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2:20" s="22" customFormat="1" x14ac:dyDescent="0.25">
      <c r="B87" s="85"/>
      <c r="C87" s="85"/>
      <c r="D87" s="82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2:20" s="22" customFormat="1" x14ac:dyDescent="0.25">
      <c r="B88" s="85"/>
      <c r="C88" s="85"/>
      <c r="D88" s="82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2:20" s="22" customFormat="1" x14ac:dyDescent="0.25">
      <c r="B89" s="85"/>
      <c r="C89" s="85"/>
      <c r="D89" s="82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2:20" s="22" customFormat="1" x14ac:dyDescent="0.25">
      <c r="B90" s="85"/>
      <c r="C90" s="85"/>
      <c r="D90" s="82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2:20" s="22" customFormat="1" x14ac:dyDescent="0.25">
      <c r="B91" s="85"/>
      <c r="C91" s="85"/>
      <c r="D91" s="82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  <row r="92" spans="2:20" s="22" customFormat="1" x14ac:dyDescent="0.25">
      <c r="B92" s="85"/>
      <c r="C92" s="85"/>
      <c r="D92" s="82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</row>
    <row r="93" spans="2:20" s="22" customFormat="1" x14ac:dyDescent="0.25">
      <c r="B93" s="85"/>
      <c r="C93" s="85"/>
      <c r="D93" s="82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</row>
    <row r="94" spans="2:20" s="22" customFormat="1" x14ac:dyDescent="0.25">
      <c r="B94" s="85"/>
      <c r="C94" s="85"/>
      <c r="D94" s="82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</row>
    <row r="95" spans="2:20" s="22" customFormat="1" x14ac:dyDescent="0.25">
      <c r="B95" s="85"/>
      <c r="C95" s="85"/>
      <c r="D95" s="82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</row>
    <row r="96" spans="2:20" s="22" customFormat="1" x14ac:dyDescent="0.25">
      <c r="B96" s="85"/>
      <c r="C96" s="85"/>
      <c r="D96" s="82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</row>
    <row r="97" spans="2:20" s="22" customFormat="1" x14ac:dyDescent="0.25">
      <c r="B97" s="85"/>
      <c r="C97" s="85"/>
      <c r="D97" s="82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</row>
    <row r="98" spans="2:20" s="22" customFormat="1" x14ac:dyDescent="0.25">
      <c r="B98" s="85"/>
      <c r="C98" s="85"/>
      <c r="D98" s="82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</row>
    <row r="99" spans="2:20" s="22" customFormat="1" x14ac:dyDescent="0.25">
      <c r="B99" s="85"/>
      <c r="C99" s="85"/>
      <c r="D99" s="82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</row>
    <row r="100" spans="2:20" s="22" customFormat="1" x14ac:dyDescent="0.25">
      <c r="B100" s="85"/>
      <c r="C100" s="85"/>
      <c r="D100" s="82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</row>
    <row r="101" spans="2:20" s="22" customFormat="1" x14ac:dyDescent="0.25">
      <c r="B101" s="85"/>
      <c r="C101" s="85"/>
      <c r="D101" s="82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2:20" s="22" customFormat="1" x14ac:dyDescent="0.25">
      <c r="B102" s="85"/>
      <c r="C102" s="85"/>
      <c r="D102" s="82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2:20" s="22" customFormat="1" x14ac:dyDescent="0.25">
      <c r="B103" s="85"/>
      <c r="C103" s="85"/>
      <c r="D103" s="82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</row>
    <row r="104" spans="2:20" s="22" customFormat="1" x14ac:dyDescent="0.25">
      <c r="B104" s="85"/>
      <c r="C104" s="85"/>
      <c r="D104" s="82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</row>
    <row r="105" spans="2:20" s="22" customFormat="1" x14ac:dyDescent="0.25">
      <c r="B105" s="85"/>
      <c r="C105" s="85"/>
      <c r="D105" s="82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</row>
    <row r="106" spans="2:20" s="22" customFormat="1" x14ac:dyDescent="0.25">
      <c r="B106" s="85"/>
      <c r="C106" s="85"/>
      <c r="D106" s="82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</row>
    <row r="107" spans="2:20" s="22" customFormat="1" x14ac:dyDescent="0.25">
      <c r="B107" s="85"/>
      <c r="C107" s="85"/>
      <c r="D107" s="82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</row>
    <row r="108" spans="2:20" s="22" customFormat="1" x14ac:dyDescent="0.25">
      <c r="B108" s="85"/>
      <c r="C108" s="85"/>
      <c r="D108" s="82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</row>
    <row r="109" spans="2:20" s="22" customFormat="1" x14ac:dyDescent="0.25">
      <c r="B109" s="85"/>
      <c r="C109" s="85"/>
      <c r="D109" s="82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</row>
    <row r="110" spans="2:20" s="22" customFormat="1" x14ac:dyDescent="0.25">
      <c r="B110" s="85"/>
      <c r="C110" s="85"/>
      <c r="D110" s="82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</row>
    <row r="111" spans="2:20" s="22" customFormat="1" x14ac:dyDescent="0.25">
      <c r="B111" s="85"/>
      <c r="C111" s="85"/>
      <c r="D111" s="82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</row>
    <row r="112" spans="2:20" s="22" customFormat="1" x14ac:dyDescent="0.25">
      <c r="B112" s="85"/>
      <c r="C112" s="85"/>
      <c r="D112" s="82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</row>
    <row r="113" spans="2:20" s="22" customFormat="1" x14ac:dyDescent="0.25">
      <c r="B113" s="85"/>
      <c r="C113" s="85"/>
      <c r="D113" s="82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</row>
    <row r="114" spans="2:20" s="22" customFormat="1" x14ac:dyDescent="0.25">
      <c r="B114" s="85"/>
      <c r="C114" s="85"/>
      <c r="D114" s="82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</row>
    <row r="115" spans="2:20" s="22" customFormat="1" x14ac:dyDescent="0.25">
      <c r="B115" s="85"/>
      <c r="C115" s="85"/>
      <c r="D115" s="82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</row>
    <row r="116" spans="2:20" s="22" customFormat="1" x14ac:dyDescent="0.25">
      <c r="B116" s="85"/>
      <c r="C116" s="85"/>
      <c r="D116" s="82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</row>
    <row r="117" spans="2:20" s="22" customFormat="1" x14ac:dyDescent="0.25">
      <c r="B117" s="85"/>
      <c r="C117" s="85"/>
      <c r="D117" s="82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</row>
    <row r="118" spans="2:20" s="22" customFormat="1" x14ac:dyDescent="0.25">
      <c r="B118" s="85"/>
      <c r="C118" s="85"/>
      <c r="D118" s="82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</row>
    <row r="119" spans="2:20" s="22" customFormat="1" x14ac:dyDescent="0.25">
      <c r="B119" s="85"/>
      <c r="C119" s="85"/>
      <c r="D119" s="82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</row>
    <row r="120" spans="2:20" s="22" customFormat="1" x14ac:dyDescent="0.25">
      <c r="B120" s="85"/>
      <c r="C120" s="85"/>
      <c r="D120" s="82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</row>
    <row r="121" spans="2:20" s="22" customFormat="1" x14ac:dyDescent="0.25">
      <c r="B121" s="85"/>
      <c r="C121" s="85"/>
      <c r="D121" s="82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</row>
    <row r="122" spans="2:20" s="22" customFormat="1" x14ac:dyDescent="0.25">
      <c r="B122" s="85"/>
      <c r="C122" s="85"/>
      <c r="D122" s="82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</row>
    <row r="123" spans="2:20" s="22" customFormat="1" x14ac:dyDescent="0.25">
      <c r="B123" s="85"/>
      <c r="C123" s="85"/>
      <c r="D123" s="82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</row>
  </sheetData>
  <sortState xmlns:xlrd2="http://schemas.microsoft.com/office/spreadsheetml/2017/richdata2" ref="D16:U19">
    <sortCondition descending="1" ref="U16:U19"/>
  </sortState>
  <mergeCells count="15">
    <mergeCell ref="B13:B14"/>
    <mergeCell ref="C13:C14"/>
    <mergeCell ref="D13:D14"/>
    <mergeCell ref="E13:E14"/>
    <mergeCell ref="F13:H14"/>
    <mergeCell ref="F5:Q5"/>
    <mergeCell ref="F7:Q7"/>
    <mergeCell ref="F9:Q9"/>
    <mergeCell ref="L10:N10"/>
    <mergeCell ref="F11:Q11"/>
    <mergeCell ref="I13:I14"/>
    <mergeCell ref="J13:R13"/>
    <mergeCell ref="S13:S14"/>
    <mergeCell ref="T13:T14"/>
    <mergeCell ref="U13:U14"/>
  </mergeCells>
  <dataValidations count="1">
    <dataValidation type="list" allowBlank="1" showInputMessage="1" showErrorMessage="1" sqref="J16:R23" xr:uid="{00000000-0002-0000-0000-000000000000}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pageSetup paperSize="9" scale="67" fitToHeight="0" orientation="landscape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Y141"/>
  <sheetViews>
    <sheetView tabSelected="1" topLeftCell="A5" workbookViewId="0">
      <selection activeCell="E26" sqref="E26"/>
    </sheetView>
  </sheetViews>
  <sheetFormatPr defaultColWidth="8.7109375" defaultRowHeight="15.75" x14ac:dyDescent="0.25"/>
  <cols>
    <col min="1" max="1" width="2.42578125" customWidth="1"/>
    <col min="2" max="2" width="5" style="1" customWidth="1"/>
    <col min="3" max="3" width="1.5703125" style="1" customWidth="1"/>
    <col min="4" max="4" width="24.7109375" style="86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1" spans="2:25" x14ac:dyDescent="0.25">
      <c r="D1"/>
    </row>
    <row r="2" spans="2:25" ht="18" x14ac:dyDescent="0.25">
      <c r="D2"/>
      <c r="E2" s="2"/>
      <c r="F2" s="2"/>
      <c r="G2" s="2"/>
      <c r="H2" s="2"/>
      <c r="I2" s="3"/>
      <c r="J2" s="3"/>
      <c r="K2" s="3"/>
      <c r="L2" s="3"/>
    </row>
    <row r="3" spans="2:25" ht="16.5" thickBot="1" x14ac:dyDescent="0.3">
      <c r="D3"/>
      <c r="M3" s="4"/>
    </row>
    <row r="4" spans="2:25" s="5" customFormat="1" x14ac:dyDescent="0.25">
      <c r="B4" s="2"/>
      <c r="C4" s="2"/>
      <c r="X4" s="6" t="s">
        <v>0</v>
      </c>
      <c r="Y4" s="7"/>
    </row>
    <row r="5" spans="2:25" s="5" customFormat="1" ht="18.75" customHeight="1" thickBot="1" x14ac:dyDescent="0.3">
      <c r="B5" s="2"/>
      <c r="C5" s="2"/>
      <c r="E5" s="2"/>
      <c r="F5" s="2"/>
      <c r="G5" s="2"/>
      <c r="H5" s="2"/>
      <c r="I5" s="305" t="s">
        <v>98</v>
      </c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9"/>
      <c r="V5" s="9"/>
      <c r="X5" s="10" t="s">
        <v>1</v>
      </c>
      <c r="Y5" s="11"/>
    </row>
    <row r="6" spans="2:25" s="5" customFormat="1" x14ac:dyDescent="0.25">
      <c r="B6" s="2"/>
      <c r="C6" s="2"/>
      <c r="E6" s="2"/>
      <c r="F6" s="2"/>
      <c r="G6" s="2"/>
      <c r="H6" s="2"/>
      <c r="L6" s="12"/>
      <c r="M6" s="9"/>
      <c r="N6" s="9"/>
      <c r="P6" s="9"/>
      <c r="Q6" s="9"/>
      <c r="R6" s="9"/>
      <c r="S6" s="9"/>
      <c r="T6" s="9"/>
      <c r="U6" s="9"/>
      <c r="V6" s="9"/>
    </row>
    <row r="7" spans="2:25" s="5" customFormat="1" ht="20.25" x14ac:dyDescent="0.3">
      <c r="B7" s="2"/>
      <c r="C7" s="2"/>
      <c r="I7" s="306" t="s">
        <v>32</v>
      </c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9"/>
      <c r="V7" s="9"/>
      <c r="W7"/>
      <c r="X7"/>
    </row>
    <row r="8" spans="2:25" s="5" customFormat="1" ht="13.5" customHeight="1" x14ac:dyDescent="0.3">
      <c r="B8" s="2"/>
      <c r="C8" s="2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9"/>
      <c r="V8" s="9"/>
      <c r="W8"/>
      <c r="X8"/>
    </row>
    <row r="9" spans="2:25" s="5" customFormat="1" x14ac:dyDescent="0.25">
      <c r="B9" s="2"/>
      <c r="C9" s="2"/>
      <c r="E9" s="2"/>
      <c r="F9" s="2"/>
      <c r="G9" s="2"/>
      <c r="H9" s="2"/>
      <c r="I9" s="307" t="s">
        <v>97</v>
      </c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9"/>
      <c r="V9" s="9"/>
      <c r="W9"/>
      <c r="X9"/>
    </row>
    <row r="10" spans="2:25" x14ac:dyDescent="0.25">
      <c r="D10"/>
      <c r="E10" s="2"/>
      <c r="F10" s="2"/>
      <c r="G10" s="2"/>
      <c r="H10" s="2"/>
      <c r="I10" s="2"/>
      <c r="J10" s="2"/>
      <c r="K10" s="2"/>
      <c r="L10" s="16"/>
      <c r="M10" s="247"/>
      <c r="O10" s="308"/>
      <c r="P10" s="309"/>
      <c r="Q10" s="309"/>
      <c r="R10" s="18"/>
      <c r="T10" s="19"/>
    </row>
    <row r="11" spans="2:25" x14ac:dyDescent="0.25">
      <c r="D11"/>
      <c r="I11" s="310">
        <v>44311</v>
      </c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</row>
    <row r="12" spans="2:25" ht="16.5" thickBot="1" x14ac:dyDescent="0.3">
      <c r="D12"/>
    </row>
    <row r="13" spans="2:25" s="22" customFormat="1" ht="16.5" customHeight="1" x14ac:dyDescent="0.25">
      <c r="B13" s="311" t="s">
        <v>3</v>
      </c>
      <c r="C13" s="313"/>
      <c r="D13" s="315" t="s">
        <v>4</v>
      </c>
      <c r="E13" s="325" t="s">
        <v>5</v>
      </c>
      <c r="F13" s="327" t="s">
        <v>33</v>
      </c>
      <c r="G13" s="320"/>
      <c r="H13" s="328"/>
      <c r="I13" s="301" t="s">
        <v>34</v>
      </c>
      <c r="J13" s="296" t="s">
        <v>8</v>
      </c>
      <c r="K13" s="297"/>
      <c r="L13" s="297"/>
      <c r="M13" s="297"/>
      <c r="N13" s="297"/>
      <c r="O13" s="297"/>
      <c r="P13" s="297"/>
      <c r="Q13" s="297"/>
      <c r="R13" s="297"/>
      <c r="S13" s="301" t="s">
        <v>35</v>
      </c>
      <c r="T13" s="301" t="s">
        <v>36</v>
      </c>
      <c r="U13" s="303" t="s">
        <v>11</v>
      </c>
    </row>
    <row r="14" spans="2:25" s="29" customFormat="1" ht="42.75" customHeight="1" thickBot="1" x14ac:dyDescent="0.25">
      <c r="B14" s="312"/>
      <c r="C14" s="314"/>
      <c r="D14" s="316"/>
      <c r="E14" s="326"/>
      <c r="F14" s="329"/>
      <c r="G14" s="330"/>
      <c r="H14" s="331"/>
      <c r="I14" s="302"/>
      <c r="J14" s="23" t="s">
        <v>12</v>
      </c>
      <c r="K14" s="24" t="s">
        <v>13</v>
      </c>
      <c r="L14" s="24" t="s">
        <v>14</v>
      </c>
      <c r="M14" s="24" t="s">
        <v>15</v>
      </c>
      <c r="N14" s="25" t="s">
        <v>16</v>
      </c>
      <c r="O14" s="26" t="s">
        <v>17</v>
      </c>
      <c r="P14" s="24" t="s">
        <v>18</v>
      </c>
      <c r="Q14" s="24" t="s">
        <v>19</v>
      </c>
      <c r="R14" s="24" t="s">
        <v>20</v>
      </c>
      <c r="S14" s="302"/>
      <c r="T14" s="302"/>
      <c r="U14" s="304"/>
      <c r="V14" s="27"/>
      <c r="W14" s="28"/>
      <c r="X14" s="28"/>
    </row>
    <row r="15" spans="2:25" s="29" customFormat="1" ht="9.75" customHeight="1" thickBot="1" x14ac:dyDescent="0.25">
      <c r="B15" s="87"/>
      <c r="C15" s="88"/>
      <c r="D15" s="31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9"/>
    </row>
    <row r="16" spans="2:25" s="22" customFormat="1" ht="19.899999999999999" customHeight="1" thickBot="1" x14ac:dyDescent="0.3">
      <c r="B16" s="64" t="s">
        <v>21</v>
      </c>
      <c r="C16" s="35"/>
      <c r="D16" s="268" t="s">
        <v>101</v>
      </c>
      <c r="E16" s="249" t="s">
        <v>102</v>
      </c>
      <c r="F16" s="90">
        <v>8</v>
      </c>
      <c r="G16" s="37">
        <v>55</v>
      </c>
      <c r="H16" s="38">
        <v>70</v>
      </c>
      <c r="I16" s="39">
        <f t="shared" ref="I16:I36" si="0">ROUND((F16*60+G16+H16*0.01),0)</f>
        <v>536</v>
      </c>
      <c r="J16" s="40">
        <v>295</v>
      </c>
      <c r="K16" s="41">
        <v>300</v>
      </c>
      <c r="L16" s="41">
        <v>390</v>
      </c>
      <c r="M16" s="41">
        <v>370</v>
      </c>
      <c r="N16" s="41">
        <v>400</v>
      </c>
      <c r="O16" s="41">
        <v>280</v>
      </c>
      <c r="P16" s="41">
        <v>400</v>
      </c>
      <c r="Q16" s="41">
        <v>410</v>
      </c>
      <c r="R16" s="42">
        <v>340</v>
      </c>
      <c r="S16" s="39">
        <f t="shared" ref="S16:S36" si="1">IF(I16&gt;600,(I16-600)*10,0)</f>
        <v>0</v>
      </c>
      <c r="T16" s="91"/>
      <c r="U16" s="92">
        <f t="shared" ref="U16:U36" si="2">(J16+K16+L16+M16+N16+O16+P16+Q16+R16)-S16-T16</f>
        <v>3185</v>
      </c>
      <c r="W16" s="45"/>
      <c r="X16" s="45"/>
    </row>
    <row r="17" spans="2:24" s="22" customFormat="1" ht="16.5" thickBot="1" x14ac:dyDescent="0.3">
      <c r="B17" s="64" t="s">
        <v>22</v>
      </c>
      <c r="C17" s="283"/>
      <c r="D17" s="251" t="s">
        <v>103</v>
      </c>
      <c r="E17" s="249" t="s">
        <v>104</v>
      </c>
      <c r="F17" s="94">
        <v>9</v>
      </c>
      <c r="G17" s="50">
        <v>5</v>
      </c>
      <c r="H17" s="51">
        <v>91</v>
      </c>
      <c r="I17" s="52">
        <f t="shared" si="0"/>
        <v>546</v>
      </c>
      <c r="J17" s="53">
        <v>450</v>
      </c>
      <c r="K17" s="54">
        <v>380</v>
      </c>
      <c r="L17" s="54">
        <v>370</v>
      </c>
      <c r="M17" s="54">
        <v>370</v>
      </c>
      <c r="N17" s="54">
        <v>330</v>
      </c>
      <c r="O17" s="54">
        <v>285</v>
      </c>
      <c r="P17" s="54">
        <v>420</v>
      </c>
      <c r="Q17" s="54">
        <v>275</v>
      </c>
      <c r="R17" s="55">
        <v>270</v>
      </c>
      <c r="S17" s="52">
        <f t="shared" si="1"/>
        <v>0</v>
      </c>
      <c r="T17" s="95"/>
      <c r="U17" s="96">
        <f t="shared" si="2"/>
        <v>3150</v>
      </c>
      <c r="W17" s="45"/>
      <c r="X17" s="45"/>
    </row>
    <row r="18" spans="2:24" s="22" customFormat="1" ht="16.5" thickBot="1" x14ac:dyDescent="0.3">
      <c r="B18" s="64" t="s">
        <v>23</v>
      </c>
      <c r="C18" s="284"/>
      <c r="D18" s="251" t="s">
        <v>108</v>
      </c>
      <c r="E18" s="249" t="s">
        <v>109</v>
      </c>
      <c r="F18" s="94">
        <v>8</v>
      </c>
      <c r="G18" s="50">
        <v>56</v>
      </c>
      <c r="H18" s="51">
        <v>62</v>
      </c>
      <c r="I18" s="52">
        <f t="shared" si="0"/>
        <v>537</v>
      </c>
      <c r="J18" s="53">
        <v>220</v>
      </c>
      <c r="K18" s="54">
        <v>360</v>
      </c>
      <c r="L18" s="54">
        <v>340</v>
      </c>
      <c r="M18" s="54">
        <v>340</v>
      </c>
      <c r="N18" s="54">
        <v>280</v>
      </c>
      <c r="O18" s="54">
        <v>350</v>
      </c>
      <c r="P18" s="54">
        <v>430</v>
      </c>
      <c r="Q18" s="54">
        <v>235</v>
      </c>
      <c r="R18" s="55">
        <v>350</v>
      </c>
      <c r="S18" s="52">
        <f t="shared" si="1"/>
        <v>0</v>
      </c>
      <c r="T18" s="95"/>
      <c r="U18" s="96">
        <f t="shared" si="2"/>
        <v>2905</v>
      </c>
      <c r="W18" s="45"/>
      <c r="X18" s="45"/>
    </row>
    <row r="19" spans="2:24" s="22" customFormat="1" ht="16.5" thickBot="1" x14ac:dyDescent="0.3">
      <c r="B19" s="64" t="s">
        <v>24</v>
      </c>
      <c r="C19" s="58"/>
      <c r="D19" s="268" t="s">
        <v>99</v>
      </c>
      <c r="E19" s="249" t="s">
        <v>102</v>
      </c>
      <c r="F19" s="94">
        <v>7</v>
      </c>
      <c r="G19" s="50">
        <v>47</v>
      </c>
      <c r="H19" s="51">
        <v>31</v>
      </c>
      <c r="I19" s="52">
        <f t="shared" si="0"/>
        <v>467</v>
      </c>
      <c r="J19" s="53">
        <v>295</v>
      </c>
      <c r="K19" s="54">
        <v>360</v>
      </c>
      <c r="L19" s="54">
        <v>350</v>
      </c>
      <c r="M19" s="54">
        <v>350</v>
      </c>
      <c r="N19" s="54">
        <v>390</v>
      </c>
      <c r="O19" s="54">
        <v>300</v>
      </c>
      <c r="P19" s="54">
        <v>155</v>
      </c>
      <c r="Q19" s="54">
        <v>280</v>
      </c>
      <c r="R19" s="55">
        <v>310</v>
      </c>
      <c r="S19" s="52">
        <f t="shared" si="1"/>
        <v>0</v>
      </c>
      <c r="T19" s="95"/>
      <c r="U19" s="96">
        <f t="shared" si="2"/>
        <v>2790</v>
      </c>
      <c r="W19" s="45"/>
      <c r="X19" s="45"/>
    </row>
    <row r="20" spans="2:24" s="22" customFormat="1" ht="16.5" thickBot="1" x14ac:dyDescent="0.3">
      <c r="B20" s="64" t="s">
        <v>25</v>
      </c>
      <c r="C20" s="58"/>
      <c r="D20" s="268" t="s">
        <v>100</v>
      </c>
      <c r="E20" s="249" t="s">
        <v>102</v>
      </c>
      <c r="F20" s="94">
        <v>7</v>
      </c>
      <c r="G20" s="50">
        <v>43</v>
      </c>
      <c r="H20" s="51">
        <v>37</v>
      </c>
      <c r="I20" s="52">
        <f t="shared" si="0"/>
        <v>463</v>
      </c>
      <c r="J20" s="53">
        <v>320</v>
      </c>
      <c r="K20" s="54">
        <v>340</v>
      </c>
      <c r="L20" s="54">
        <v>410</v>
      </c>
      <c r="M20" s="54">
        <v>0</v>
      </c>
      <c r="N20" s="54">
        <v>275</v>
      </c>
      <c r="O20" s="54">
        <v>210</v>
      </c>
      <c r="P20" s="54">
        <v>410</v>
      </c>
      <c r="Q20" s="54">
        <v>290</v>
      </c>
      <c r="R20" s="55">
        <v>380</v>
      </c>
      <c r="S20" s="52">
        <f t="shared" si="1"/>
        <v>0</v>
      </c>
      <c r="T20" s="95"/>
      <c r="U20" s="96">
        <f t="shared" si="2"/>
        <v>2635</v>
      </c>
      <c r="W20" s="45"/>
      <c r="X20" s="45"/>
    </row>
    <row r="21" spans="2:24" s="22" customFormat="1" ht="16.5" thickBot="1" x14ac:dyDescent="0.3">
      <c r="B21" s="64" t="s">
        <v>26</v>
      </c>
      <c r="C21" s="85"/>
      <c r="D21" s="251" t="s">
        <v>111</v>
      </c>
      <c r="E21" s="249" t="s">
        <v>109</v>
      </c>
      <c r="F21" s="94">
        <v>8</v>
      </c>
      <c r="G21" s="50">
        <v>46</v>
      </c>
      <c r="H21" s="51">
        <v>95</v>
      </c>
      <c r="I21" s="52">
        <f t="shared" si="0"/>
        <v>527</v>
      </c>
      <c r="J21" s="53">
        <v>0</v>
      </c>
      <c r="K21" s="54">
        <v>285</v>
      </c>
      <c r="L21" s="54">
        <v>245</v>
      </c>
      <c r="M21" s="54">
        <v>295</v>
      </c>
      <c r="N21" s="54">
        <v>370</v>
      </c>
      <c r="O21" s="54">
        <v>350</v>
      </c>
      <c r="P21" s="54">
        <v>410</v>
      </c>
      <c r="Q21" s="54">
        <v>330</v>
      </c>
      <c r="R21" s="55">
        <v>245</v>
      </c>
      <c r="S21" s="52">
        <f t="shared" si="1"/>
        <v>0</v>
      </c>
      <c r="T21" s="95"/>
      <c r="U21" s="96">
        <f t="shared" si="2"/>
        <v>2530</v>
      </c>
      <c r="W21" s="45"/>
      <c r="X21" s="45"/>
    </row>
    <row r="22" spans="2:24" s="22" customFormat="1" ht="16.5" thickBot="1" x14ac:dyDescent="0.3">
      <c r="B22" s="64" t="s">
        <v>27</v>
      </c>
      <c r="C22" s="85"/>
      <c r="D22" s="268" t="s">
        <v>131</v>
      </c>
      <c r="E22" s="249" t="s">
        <v>124</v>
      </c>
      <c r="F22" s="94">
        <v>8</v>
      </c>
      <c r="G22" s="50">
        <v>15</v>
      </c>
      <c r="H22" s="51">
        <v>56</v>
      </c>
      <c r="I22" s="52">
        <f t="shared" si="0"/>
        <v>496</v>
      </c>
      <c r="J22" s="53">
        <v>310</v>
      </c>
      <c r="K22" s="54">
        <v>300</v>
      </c>
      <c r="L22" s="54">
        <v>285</v>
      </c>
      <c r="M22" s="54">
        <v>290</v>
      </c>
      <c r="N22" s="54">
        <v>280</v>
      </c>
      <c r="O22" s="54">
        <v>215</v>
      </c>
      <c r="P22" s="54">
        <v>390</v>
      </c>
      <c r="Q22" s="54">
        <v>160</v>
      </c>
      <c r="R22" s="55">
        <v>175</v>
      </c>
      <c r="S22" s="52">
        <f t="shared" si="1"/>
        <v>0</v>
      </c>
      <c r="T22" s="95"/>
      <c r="U22" s="96">
        <f t="shared" si="2"/>
        <v>2405</v>
      </c>
      <c r="W22" s="45"/>
      <c r="X22" s="45"/>
    </row>
    <row r="23" spans="2:24" s="22" customFormat="1" ht="16.5" thickBot="1" x14ac:dyDescent="0.3">
      <c r="B23" s="64" t="s">
        <v>28</v>
      </c>
      <c r="C23" s="85"/>
      <c r="D23" s="251" t="s">
        <v>114</v>
      </c>
      <c r="E23" s="249" t="s">
        <v>115</v>
      </c>
      <c r="F23" s="94">
        <v>8</v>
      </c>
      <c r="G23" s="50">
        <v>20</v>
      </c>
      <c r="H23" s="51">
        <v>0</v>
      </c>
      <c r="I23" s="52">
        <f t="shared" si="0"/>
        <v>500</v>
      </c>
      <c r="J23" s="53">
        <v>240</v>
      </c>
      <c r="K23" s="54">
        <v>310</v>
      </c>
      <c r="L23" s="54">
        <v>270</v>
      </c>
      <c r="M23" s="54">
        <v>370</v>
      </c>
      <c r="N23" s="54">
        <v>275</v>
      </c>
      <c r="O23" s="54">
        <v>190</v>
      </c>
      <c r="P23" s="54">
        <v>250</v>
      </c>
      <c r="Q23" s="54">
        <v>220</v>
      </c>
      <c r="R23" s="55">
        <v>275</v>
      </c>
      <c r="S23" s="52">
        <f t="shared" si="1"/>
        <v>0</v>
      </c>
      <c r="T23" s="95"/>
      <c r="U23" s="96">
        <f t="shared" si="2"/>
        <v>2400</v>
      </c>
      <c r="W23" s="45"/>
      <c r="X23" s="45"/>
    </row>
    <row r="24" spans="2:24" s="22" customFormat="1" ht="16.5" thickBot="1" x14ac:dyDescent="0.3">
      <c r="B24" s="64" t="s">
        <v>37</v>
      </c>
      <c r="C24" s="85"/>
      <c r="D24" s="269" t="s">
        <v>120</v>
      </c>
      <c r="E24" s="249" t="s">
        <v>134</v>
      </c>
      <c r="F24" s="94">
        <v>8</v>
      </c>
      <c r="G24" s="50">
        <v>25</v>
      </c>
      <c r="H24" s="51">
        <v>7</v>
      </c>
      <c r="I24" s="52">
        <f t="shared" si="0"/>
        <v>505</v>
      </c>
      <c r="J24" s="53">
        <v>280</v>
      </c>
      <c r="K24" s="54">
        <v>340</v>
      </c>
      <c r="L24" s="54">
        <v>220</v>
      </c>
      <c r="M24" s="54">
        <v>260</v>
      </c>
      <c r="N24" s="54">
        <v>185</v>
      </c>
      <c r="O24" s="54">
        <v>330</v>
      </c>
      <c r="P24" s="54">
        <v>225</v>
      </c>
      <c r="Q24" s="54">
        <v>200</v>
      </c>
      <c r="R24" s="55">
        <v>275</v>
      </c>
      <c r="S24" s="52">
        <f t="shared" si="1"/>
        <v>0</v>
      </c>
      <c r="T24" s="95"/>
      <c r="U24" s="96">
        <f t="shared" si="2"/>
        <v>2315</v>
      </c>
      <c r="W24" s="45"/>
      <c r="X24" s="45"/>
    </row>
    <row r="25" spans="2:24" s="22" customFormat="1" ht="16.5" thickBot="1" x14ac:dyDescent="0.3">
      <c r="B25" s="64" t="s">
        <v>38</v>
      </c>
      <c r="C25" s="85"/>
      <c r="D25" s="269" t="s">
        <v>137</v>
      </c>
      <c r="E25" s="249" t="s">
        <v>136</v>
      </c>
      <c r="F25" s="94">
        <v>9</v>
      </c>
      <c r="G25" s="50">
        <v>7</v>
      </c>
      <c r="H25" s="51">
        <v>55</v>
      </c>
      <c r="I25" s="52">
        <f t="shared" si="0"/>
        <v>548</v>
      </c>
      <c r="J25" s="53">
        <v>280</v>
      </c>
      <c r="K25" s="54">
        <v>285</v>
      </c>
      <c r="L25" s="54">
        <v>290</v>
      </c>
      <c r="M25" s="54">
        <v>280</v>
      </c>
      <c r="N25" s="54">
        <v>210</v>
      </c>
      <c r="O25" s="54">
        <v>410</v>
      </c>
      <c r="P25" s="54">
        <v>275</v>
      </c>
      <c r="Q25" s="54">
        <v>0</v>
      </c>
      <c r="R25" s="55">
        <v>255</v>
      </c>
      <c r="S25" s="52">
        <f t="shared" si="1"/>
        <v>0</v>
      </c>
      <c r="T25" s="95"/>
      <c r="U25" s="96">
        <f t="shared" si="2"/>
        <v>2285</v>
      </c>
      <c r="W25" s="45"/>
      <c r="X25" s="45"/>
    </row>
    <row r="26" spans="2:24" s="22" customFormat="1" ht="16.5" thickBot="1" x14ac:dyDescent="0.3">
      <c r="B26" s="64" t="s">
        <v>39</v>
      </c>
      <c r="C26" s="85"/>
      <c r="D26" s="269" t="s">
        <v>118</v>
      </c>
      <c r="E26" s="249" t="s">
        <v>134</v>
      </c>
      <c r="F26" s="94">
        <v>9</v>
      </c>
      <c r="G26" s="50">
        <v>50</v>
      </c>
      <c r="H26" s="51">
        <v>33</v>
      </c>
      <c r="I26" s="52">
        <f t="shared" si="0"/>
        <v>590</v>
      </c>
      <c r="J26" s="53">
        <v>200</v>
      </c>
      <c r="K26" s="54">
        <v>225</v>
      </c>
      <c r="L26" s="54">
        <v>240</v>
      </c>
      <c r="M26" s="54">
        <v>255</v>
      </c>
      <c r="N26" s="54">
        <v>260</v>
      </c>
      <c r="O26" s="54">
        <v>340</v>
      </c>
      <c r="P26" s="54">
        <v>275</v>
      </c>
      <c r="Q26" s="54">
        <v>185</v>
      </c>
      <c r="R26" s="55">
        <v>285</v>
      </c>
      <c r="S26" s="52">
        <f t="shared" si="1"/>
        <v>0</v>
      </c>
      <c r="T26" s="95"/>
      <c r="U26" s="96">
        <f t="shared" si="2"/>
        <v>2265</v>
      </c>
      <c r="W26" s="45"/>
      <c r="X26" s="45"/>
    </row>
    <row r="27" spans="2:24" s="22" customFormat="1" ht="16.5" thickBot="1" x14ac:dyDescent="0.3">
      <c r="B27" s="64" t="s">
        <v>40</v>
      </c>
      <c r="C27" s="85"/>
      <c r="D27" s="251" t="s">
        <v>105</v>
      </c>
      <c r="E27" s="249" t="s">
        <v>104</v>
      </c>
      <c r="F27" s="94">
        <v>9</v>
      </c>
      <c r="G27" s="50">
        <v>18</v>
      </c>
      <c r="H27" s="51">
        <v>56</v>
      </c>
      <c r="I27" s="52">
        <f t="shared" si="0"/>
        <v>559</v>
      </c>
      <c r="J27" s="53">
        <v>220</v>
      </c>
      <c r="K27" s="54">
        <v>160</v>
      </c>
      <c r="L27" s="54">
        <v>290</v>
      </c>
      <c r="M27" s="54">
        <v>160</v>
      </c>
      <c r="N27" s="54">
        <v>380</v>
      </c>
      <c r="O27" s="54">
        <v>295</v>
      </c>
      <c r="P27" s="54">
        <v>280</v>
      </c>
      <c r="Q27" s="54">
        <v>225</v>
      </c>
      <c r="R27" s="55">
        <v>205</v>
      </c>
      <c r="S27" s="52">
        <f t="shared" si="1"/>
        <v>0</v>
      </c>
      <c r="T27" s="95"/>
      <c r="U27" s="96">
        <f t="shared" si="2"/>
        <v>2215</v>
      </c>
      <c r="W27" s="45"/>
      <c r="X27" s="45"/>
    </row>
    <row r="28" spans="2:24" s="22" customFormat="1" ht="16.5" thickBot="1" x14ac:dyDescent="0.3">
      <c r="B28" s="64" t="s">
        <v>41</v>
      </c>
      <c r="C28" s="85"/>
      <c r="D28" s="268" t="s">
        <v>123</v>
      </c>
      <c r="E28" s="249" t="s">
        <v>124</v>
      </c>
      <c r="F28" s="94">
        <v>7</v>
      </c>
      <c r="G28" s="50">
        <v>24</v>
      </c>
      <c r="H28" s="51">
        <v>42</v>
      </c>
      <c r="I28" s="52">
        <f t="shared" si="0"/>
        <v>444</v>
      </c>
      <c r="J28" s="53">
        <v>220</v>
      </c>
      <c r="K28" s="54">
        <v>225</v>
      </c>
      <c r="L28" s="54">
        <v>220</v>
      </c>
      <c r="M28" s="54">
        <v>260</v>
      </c>
      <c r="N28" s="54">
        <v>235</v>
      </c>
      <c r="O28" s="54">
        <v>340</v>
      </c>
      <c r="P28" s="54">
        <v>0</v>
      </c>
      <c r="Q28" s="54">
        <v>380</v>
      </c>
      <c r="R28" s="55">
        <v>320</v>
      </c>
      <c r="S28" s="52">
        <f t="shared" si="1"/>
        <v>0</v>
      </c>
      <c r="T28" s="95"/>
      <c r="U28" s="96">
        <f t="shared" si="2"/>
        <v>2200</v>
      </c>
      <c r="W28" s="45"/>
      <c r="X28" s="45"/>
    </row>
    <row r="29" spans="2:24" s="22" customFormat="1" ht="16.5" thickBot="1" x14ac:dyDescent="0.3">
      <c r="B29" s="64" t="s">
        <v>42</v>
      </c>
      <c r="C29" s="85"/>
      <c r="D29" s="251" t="s">
        <v>112</v>
      </c>
      <c r="E29" s="249" t="s">
        <v>109</v>
      </c>
      <c r="F29" s="94">
        <v>8</v>
      </c>
      <c r="G29" s="50">
        <v>49</v>
      </c>
      <c r="H29" s="51">
        <v>34</v>
      </c>
      <c r="I29" s="52">
        <f t="shared" si="0"/>
        <v>529</v>
      </c>
      <c r="J29" s="53">
        <v>380</v>
      </c>
      <c r="K29" s="54">
        <v>330</v>
      </c>
      <c r="L29" s="54">
        <v>155</v>
      </c>
      <c r="M29" s="54">
        <v>255</v>
      </c>
      <c r="N29" s="54">
        <v>0</v>
      </c>
      <c r="O29" s="54">
        <v>300</v>
      </c>
      <c r="P29" s="54">
        <v>310</v>
      </c>
      <c r="Q29" s="54">
        <v>180</v>
      </c>
      <c r="R29" s="55">
        <v>235</v>
      </c>
      <c r="S29" s="52">
        <f t="shared" si="1"/>
        <v>0</v>
      </c>
      <c r="T29" s="95"/>
      <c r="U29" s="96">
        <f t="shared" si="2"/>
        <v>2145</v>
      </c>
      <c r="W29" s="45"/>
      <c r="X29" s="45"/>
    </row>
    <row r="30" spans="2:24" s="22" customFormat="1" ht="16.5" thickBot="1" x14ac:dyDescent="0.3">
      <c r="B30" s="64" t="s">
        <v>43</v>
      </c>
      <c r="C30" s="85"/>
      <c r="D30" s="251" t="s">
        <v>110</v>
      </c>
      <c r="E30" s="249" t="s">
        <v>109</v>
      </c>
      <c r="F30" s="94">
        <v>8</v>
      </c>
      <c r="G30" s="50">
        <v>43</v>
      </c>
      <c r="H30" s="51">
        <v>56</v>
      </c>
      <c r="I30" s="52">
        <f t="shared" si="0"/>
        <v>524</v>
      </c>
      <c r="J30" s="53">
        <v>270</v>
      </c>
      <c r="K30" s="54">
        <v>190</v>
      </c>
      <c r="L30" s="54">
        <v>235</v>
      </c>
      <c r="M30" s="54">
        <v>190</v>
      </c>
      <c r="N30" s="54">
        <v>260</v>
      </c>
      <c r="O30" s="54">
        <v>255</v>
      </c>
      <c r="P30" s="54">
        <v>165</v>
      </c>
      <c r="Q30" s="54">
        <v>225</v>
      </c>
      <c r="R30" s="55">
        <v>165</v>
      </c>
      <c r="S30" s="52">
        <f t="shared" si="1"/>
        <v>0</v>
      </c>
      <c r="T30" s="95"/>
      <c r="U30" s="96">
        <f t="shared" si="2"/>
        <v>1955</v>
      </c>
      <c r="W30" s="45"/>
      <c r="X30" s="45"/>
    </row>
    <row r="31" spans="2:24" s="22" customFormat="1" ht="16.5" thickBot="1" x14ac:dyDescent="0.3">
      <c r="B31" s="64" t="s">
        <v>44</v>
      </c>
      <c r="C31" s="85"/>
      <c r="D31" s="268" t="s">
        <v>129</v>
      </c>
      <c r="E31" s="249" t="s">
        <v>124</v>
      </c>
      <c r="F31" s="94">
        <v>8</v>
      </c>
      <c r="G31" s="50">
        <v>23</v>
      </c>
      <c r="H31" s="51">
        <v>32</v>
      </c>
      <c r="I31" s="52">
        <f t="shared" si="0"/>
        <v>503</v>
      </c>
      <c r="J31" s="53">
        <v>245</v>
      </c>
      <c r="K31" s="54">
        <v>185</v>
      </c>
      <c r="L31" s="54">
        <v>280</v>
      </c>
      <c r="M31" s="54">
        <v>195</v>
      </c>
      <c r="N31" s="54">
        <v>310</v>
      </c>
      <c r="O31" s="54">
        <v>0</v>
      </c>
      <c r="P31" s="54">
        <v>190</v>
      </c>
      <c r="Q31" s="54">
        <v>165</v>
      </c>
      <c r="R31" s="55">
        <v>165</v>
      </c>
      <c r="S31" s="52">
        <f t="shared" si="1"/>
        <v>0</v>
      </c>
      <c r="T31" s="95"/>
      <c r="U31" s="96">
        <f t="shared" si="2"/>
        <v>1735</v>
      </c>
      <c r="W31" s="45"/>
      <c r="X31" s="45"/>
    </row>
    <row r="32" spans="2:24" s="22" customFormat="1" ht="16.5" thickBot="1" x14ac:dyDescent="0.3">
      <c r="B32" s="64" t="s">
        <v>45</v>
      </c>
      <c r="C32" s="85"/>
      <c r="D32" s="268" t="s">
        <v>130</v>
      </c>
      <c r="E32" s="249" t="s">
        <v>124</v>
      </c>
      <c r="F32" s="94">
        <v>10</v>
      </c>
      <c r="G32" s="50">
        <v>18</v>
      </c>
      <c r="H32" s="51">
        <v>46</v>
      </c>
      <c r="I32" s="52">
        <f t="shared" si="0"/>
        <v>618</v>
      </c>
      <c r="J32" s="53">
        <v>0</v>
      </c>
      <c r="K32" s="54">
        <v>360</v>
      </c>
      <c r="L32" s="54">
        <v>285</v>
      </c>
      <c r="M32" s="54">
        <v>0</v>
      </c>
      <c r="N32" s="54">
        <v>165</v>
      </c>
      <c r="O32" s="54">
        <v>200</v>
      </c>
      <c r="P32" s="54">
        <v>295</v>
      </c>
      <c r="Q32" s="54">
        <v>205</v>
      </c>
      <c r="R32" s="55">
        <v>275</v>
      </c>
      <c r="S32" s="52">
        <f t="shared" si="1"/>
        <v>180</v>
      </c>
      <c r="T32" s="95"/>
      <c r="U32" s="96">
        <f t="shared" si="2"/>
        <v>1605</v>
      </c>
      <c r="W32" s="45"/>
      <c r="X32" s="45"/>
    </row>
    <row r="33" spans="2:24" s="22" customFormat="1" ht="16.5" thickBot="1" x14ac:dyDescent="0.3">
      <c r="B33" s="64" t="s">
        <v>46</v>
      </c>
      <c r="C33" s="85"/>
      <c r="D33" s="168" t="s">
        <v>138</v>
      </c>
      <c r="E33" s="275" t="s">
        <v>136</v>
      </c>
      <c r="F33" s="94">
        <v>10</v>
      </c>
      <c r="G33" s="50">
        <v>33</v>
      </c>
      <c r="H33" s="51">
        <v>14</v>
      </c>
      <c r="I33" s="52">
        <f t="shared" si="0"/>
        <v>633</v>
      </c>
      <c r="J33" s="53">
        <v>400</v>
      </c>
      <c r="K33" s="54">
        <v>165</v>
      </c>
      <c r="L33" s="54">
        <v>150</v>
      </c>
      <c r="M33" s="54">
        <v>0</v>
      </c>
      <c r="N33" s="54">
        <v>0</v>
      </c>
      <c r="O33" s="54">
        <v>200</v>
      </c>
      <c r="P33" s="54">
        <v>0</v>
      </c>
      <c r="Q33" s="54">
        <v>0</v>
      </c>
      <c r="R33" s="55">
        <v>0</v>
      </c>
      <c r="S33" s="52">
        <f t="shared" si="1"/>
        <v>330</v>
      </c>
      <c r="T33" s="95"/>
      <c r="U33" s="96">
        <f t="shared" si="2"/>
        <v>585</v>
      </c>
      <c r="W33" s="45"/>
      <c r="X33" s="45"/>
    </row>
    <row r="34" spans="2:24" s="22" customFormat="1" ht="16.5" thickBot="1" x14ac:dyDescent="0.3">
      <c r="B34" s="64" t="s">
        <v>47</v>
      </c>
      <c r="C34" s="85"/>
      <c r="D34" s="268" t="s">
        <v>126</v>
      </c>
      <c r="E34" s="287" t="s">
        <v>124</v>
      </c>
      <c r="F34" s="49">
        <v>10</v>
      </c>
      <c r="G34" s="50">
        <v>4</v>
      </c>
      <c r="H34" s="51">
        <v>75</v>
      </c>
      <c r="I34" s="52">
        <f t="shared" si="0"/>
        <v>605</v>
      </c>
      <c r="J34" s="53">
        <v>0</v>
      </c>
      <c r="K34" s="54">
        <v>0</v>
      </c>
      <c r="L34" s="54">
        <v>180</v>
      </c>
      <c r="M34" s="54">
        <v>0</v>
      </c>
      <c r="N34" s="54">
        <v>0</v>
      </c>
      <c r="O34" s="54">
        <v>255</v>
      </c>
      <c r="P34" s="54">
        <v>0</v>
      </c>
      <c r="Q34" s="54">
        <v>0</v>
      </c>
      <c r="R34" s="55">
        <v>150</v>
      </c>
      <c r="S34" s="52">
        <f t="shared" si="1"/>
        <v>50</v>
      </c>
      <c r="T34" s="95"/>
      <c r="U34" s="96">
        <f t="shared" si="2"/>
        <v>535</v>
      </c>
      <c r="W34" s="45"/>
      <c r="X34" s="45"/>
    </row>
    <row r="35" spans="2:24" s="22" customFormat="1" ht="16.5" thickBot="1" x14ac:dyDescent="0.3">
      <c r="B35" s="64" t="s">
        <v>48</v>
      </c>
      <c r="C35" s="85"/>
      <c r="D35" s="251" t="s">
        <v>106</v>
      </c>
      <c r="E35" s="270" t="s">
        <v>107</v>
      </c>
      <c r="F35" s="49">
        <v>9</v>
      </c>
      <c r="G35" s="50">
        <v>27</v>
      </c>
      <c r="H35" s="51">
        <v>82</v>
      </c>
      <c r="I35" s="52">
        <f t="shared" si="0"/>
        <v>568</v>
      </c>
      <c r="J35" s="53"/>
      <c r="K35" s="54"/>
      <c r="L35" s="54"/>
      <c r="M35" s="54"/>
      <c r="N35" s="54"/>
      <c r="O35" s="54"/>
      <c r="P35" s="54"/>
      <c r="Q35" s="54"/>
      <c r="R35" s="55"/>
      <c r="S35" s="52">
        <f t="shared" si="1"/>
        <v>0</v>
      </c>
      <c r="T35" s="95"/>
      <c r="U35" s="96">
        <f t="shared" si="2"/>
        <v>0</v>
      </c>
      <c r="V35" s="22" t="s">
        <v>139</v>
      </c>
      <c r="W35" s="45"/>
      <c r="X35" s="45"/>
    </row>
    <row r="36" spans="2:24" s="22" customFormat="1" ht="15" customHeight="1" thickBot="1" x14ac:dyDescent="0.3">
      <c r="B36" s="64" t="s">
        <v>49</v>
      </c>
      <c r="C36" s="65"/>
      <c r="D36" s="285" t="s">
        <v>127</v>
      </c>
      <c r="E36" s="286" t="s">
        <v>124</v>
      </c>
      <c r="F36" s="97"/>
      <c r="G36" s="69"/>
      <c r="H36" s="70"/>
      <c r="I36" s="52">
        <f t="shared" si="0"/>
        <v>0</v>
      </c>
      <c r="J36" s="72"/>
      <c r="K36" s="73"/>
      <c r="L36" s="73"/>
      <c r="M36" s="73"/>
      <c r="N36" s="73"/>
      <c r="O36" s="73"/>
      <c r="P36" s="73"/>
      <c r="Q36" s="73"/>
      <c r="R36" s="74"/>
      <c r="S36" s="52">
        <f t="shared" si="1"/>
        <v>0</v>
      </c>
      <c r="T36" s="98"/>
      <c r="U36" s="96">
        <f t="shared" si="2"/>
        <v>0</v>
      </c>
      <c r="V36" s="22" t="s">
        <v>140</v>
      </c>
      <c r="W36" s="45"/>
      <c r="X36" s="45"/>
    </row>
    <row r="37" spans="2:24" s="22" customFormat="1" x14ac:dyDescent="0.25">
      <c r="B37" s="85"/>
      <c r="C37" s="85"/>
      <c r="D37" s="82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W37" s="45"/>
      <c r="X37" s="45"/>
    </row>
    <row r="38" spans="2:24" s="22" customFormat="1" x14ac:dyDescent="0.25">
      <c r="C38" s="85"/>
      <c r="D38" s="77" t="s">
        <v>29</v>
      </c>
      <c r="F38" s="78"/>
      <c r="G38" s="78"/>
      <c r="H38" s="78"/>
      <c r="I38" s="79"/>
      <c r="J38" s="45"/>
      <c r="K38" s="80"/>
      <c r="L38" s="81"/>
      <c r="M38" s="79"/>
      <c r="N38" s="81"/>
      <c r="P38"/>
      <c r="Q38"/>
      <c r="W38" s="45"/>
      <c r="X38" s="45"/>
    </row>
    <row r="39" spans="2:24" s="22" customFormat="1" ht="21" x14ac:dyDescent="0.35">
      <c r="C39" s="85"/>
      <c r="D39" s="82" t="s">
        <v>31</v>
      </c>
      <c r="F39" s="77"/>
      <c r="G39" s="77"/>
      <c r="H39" s="77"/>
      <c r="I39" s="83"/>
      <c r="J39" s="45"/>
      <c r="K39" s="83"/>
      <c r="L39"/>
      <c r="M39" s="84"/>
      <c r="N39"/>
      <c r="P39"/>
      <c r="Q39"/>
    </row>
    <row r="40" spans="2:24" s="22" customFormat="1" ht="19.899999999999999" customHeight="1" x14ac:dyDescent="0.25">
      <c r="B40" s="85"/>
      <c r="D40" s="82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2:24" s="22" customFormat="1" ht="19.899999999999999" customHeight="1" x14ac:dyDescent="0.25">
      <c r="B41" s="85"/>
      <c r="D41" s="82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2:24" s="22" customFormat="1" x14ac:dyDescent="0.25">
      <c r="B42" s="85"/>
      <c r="D42" s="82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2:24" s="22" customFormat="1" x14ac:dyDescent="0.25">
      <c r="B43" s="85"/>
      <c r="D43" s="82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2:24" s="22" customFormat="1" x14ac:dyDescent="0.25">
      <c r="B44" s="85"/>
      <c r="C44" s="85"/>
      <c r="D44" s="82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2:24" s="22" customFormat="1" x14ac:dyDescent="0.25">
      <c r="B45" s="85"/>
      <c r="C45" s="85"/>
      <c r="D45" s="82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2:24" s="22" customFormat="1" x14ac:dyDescent="0.25">
      <c r="B46" s="85"/>
      <c r="C46" s="85"/>
      <c r="D46" s="82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2:24" s="22" customFormat="1" x14ac:dyDescent="0.25">
      <c r="B47" s="85"/>
      <c r="C47" s="85"/>
      <c r="D47" s="82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2:24" s="22" customFormat="1" x14ac:dyDescent="0.25">
      <c r="B48" s="85"/>
      <c r="C48" s="85"/>
      <c r="D48" s="82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2:20" s="22" customFormat="1" x14ac:dyDescent="0.25">
      <c r="B49" s="85"/>
      <c r="C49" s="85"/>
      <c r="D49" s="82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2:20" s="22" customFormat="1" x14ac:dyDescent="0.25">
      <c r="B50" s="85"/>
      <c r="C50" s="85"/>
      <c r="D50" s="82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2:20" s="22" customFormat="1" x14ac:dyDescent="0.25">
      <c r="B51" s="85"/>
      <c r="C51" s="85"/>
      <c r="D51" s="82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2:20" s="22" customFormat="1" x14ac:dyDescent="0.25">
      <c r="B52" s="85"/>
      <c r="C52" s="85"/>
      <c r="D52" s="82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2:20" s="22" customFormat="1" x14ac:dyDescent="0.25">
      <c r="B53" s="85"/>
      <c r="C53" s="85"/>
      <c r="D53" s="82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2:20" s="22" customFormat="1" x14ac:dyDescent="0.25">
      <c r="B54" s="85"/>
      <c r="C54" s="85"/>
      <c r="D54" s="82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2:20" s="22" customFormat="1" x14ac:dyDescent="0.25">
      <c r="B55" s="85"/>
      <c r="C55" s="85"/>
      <c r="D55" s="82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</row>
    <row r="56" spans="2:20" s="22" customFormat="1" x14ac:dyDescent="0.25">
      <c r="B56" s="85"/>
      <c r="C56" s="85"/>
      <c r="D56" s="82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</row>
    <row r="57" spans="2:20" s="22" customFormat="1" x14ac:dyDescent="0.25">
      <c r="B57" s="85"/>
      <c r="C57" s="85"/>
      <c r="D57" s="82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2:20" s="22" customFormat="1" x14ac:dyDescent="0.25">
      <c r="B58" s="85"/>
      <c r="C58" s="85"/>
      <c r="D58" s="82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2:20" s="22" customFormat="1" x14ac:dyDescent="0.25">
      <c r="B59" s="85"/>
      <c r="C59" s="85"/>
      <c r="D59" s="82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2:20" s="22" customFormat="1" x14ac:dyDescent="0.25">
      <c r="B60" s="85"/>
      <c r="C60" s="85"/>
      <c r="D60" s="82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2:20" s="22" customFormat="1" x14ac:dyDescent="0.25">
      <c r="B61" s="85"/>
      <c r="C61" s="85"/>
      <c r="D61" s="82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2:20" s="22" customFormat="1" x14ac:dyDescent="0.25">
      <c r="B62" s="85"/>
      <c r="C62" s="85"/>
      <c r="D62" s="82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2:20" s="22" customFormat="1" x14ac:dyDescent="0.25">
      <c r="B63" s="85"/>
      <c r="C63" s="85"/>
      <c r="D63" s="82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2:20" s="22" customFormat="1" x14ac:dyDescent="0.25">
      <c r="B64" s="85"/>
      <c r="C64" s="85"/>
      <c r="D64" s="82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</row>
    <row r="65" spans="2:20" s="22" customFormat="1" x14ac:dyDescent="0.25">
      <c r="B65" s="85"/>
      <c r="C65" s="85"/>
      <c r="D65" s="82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2:20" s="22" customFormat="1" x14ac:dyDescent="0.25">
      <c r="B66" s="85"/>
      <c r="C66" s="85"/>
      <c r="D66" s="82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2:20" s="22" customFormat="1" x14ac:dyDescent="0.25">
      <c r="B67" s="85"/>
      <c r="C67" s="85"/>
      <c r="D67" s="82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2:20" s="22" customFormat="1" x14ac:dyDescent="0.25">
      <c r="B68" s="85"/>
      <c r="C68" s="85"/>
      <c r="D68" s="82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</row>
    <row r="69" spans="2:20" s="22" customFormat="1" x14ac:dyDescent="0.25">
      <c r="B69" s="85"/>
      <c r="C69" s="85"/>
      <c r="D69" s="82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</row>
    <row r="70" spans="2:20" s="22" customFormat="1" x14ac:dyDescent="0.25">
      <c r="B70" s="85"/>
      <c r="C70" s="85"/>
      <c r="D70" s="82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</row>
    <row r="71" spans="2:20" s="22" customFormat="1" x14ac:dyDescent="0.25">
      <c r="B71" s="85"/>
      <c r="C71" s="85"/>
      <c r="D71" s="82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</row>
    <row r="72" spans="2:20" s="22" customFormat="1" x14ac:dyDescent="0.25">
      <c r="B72" s="85"/>
      <c r="C72" s="85"/>
      <c r="D72" s="82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</row>
    <row r="73" spans="2:20" s="22" customFormat="1" x14ac:dyDescent="0.25">
      <c r="B73" s="85"/>
      <c r="C73" s="85"/>
      <c r="D73" s="82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</row>
    <row r="74" spans="2:20" s="22" customFormat="1" x14ac:dyDescent="0.25">
      <c r="B74" s="85"/>
      <c r="C74" s="85"/>
      <c r="D74" s="82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</row>
    <row r="75" spans="2:20" s="22" customFormat="1" x14ac:dyDescent="0.25">
      <c r="B75" s="85"/>
      <c r="C75" s="85"/>
      <c r="D75" s="82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</row>
    <row r="76" spans="2:20" s="22" customFormat="1" x14ac:dyDescent="0.25">
      <c r="B76" s="85"/>
      <c r="C76" s="85"/>
      <c r="D76" s="82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</row>
    <row r="77" spans="2:20" s="22" customFormat="1" x14ac:dyDescent="0.25">
      <c r="B77" s="85"/>
      <c r="C77" s="85"/>
      <c r="D77" s="82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</row>
    <row r="78" spans="2:20" s="22" customFormat="1" x14ac:dyDescent="0.25">
      <c r="B78" s="85"/>
      <c r="C78" s="85"/>
      <c r="D78" s="82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</row>
    <row r="79" spans="2:20" s="22" customFormat="1" x14ac:dyDescent="0.25">
      <c r="B79" s="85"/>
      <c r="C79" s="85"/>
      <c r="D79" s="82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</row>
    <row r="80" spans="2:20" s="22" customFormat="1" x14ac:dyDescent="0.25">
      <c r="B80" s="85"/>
      <c r="C80" s="85"/>
      <c r="D80" s="82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2:20" s="22" customFormat="1" x14ac:dyDescent="0.25">
      <c r="B81" s="85"/>
      <c r="C81" s="85"/>
      <c r="D81" s="82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2:20" s="22" customFormat="1" x14ac:dyDescent="0.25">
      <c r="B82" s="85"/>
      <c r="C82" s="85"/>
      <c r="D82" s="82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2:20" s="22" customFormat="1" x14ac:dyDescent="0.25">
      <c r="B83" s="85"/>
      <c r="C83" s="85"/>
      <c r="D83" s="82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2:20" s="22" customFormat="1" x14ac:dyDescent="0.25">
      <c r="B84" s="85"/>
      <c r="C84" s="85"/>
      <c r="D84" s="82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2:20" s="22" customFormat="1" x14ac:dyDescent="0.25">
      <c r="B85" s="85"/>
      <c r="C85" s="85"/>
      <c r="D85" s="82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2:20" s="22" customFormat="1" x14ac:dyDescent="0.25">
      <c r="B86" s="85"/>
      <c r="C86" s="85"/>
      <c r="D86" s="82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2:20" s="22" customFormat="1" x14ac:dyDescent="0.25">
      <c r="B87" s="85"/>
      <c r="C87" s="85"/>
      <c r="D87" s="82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2:20" s="22" customFormat="1" x14ac:dyDescent="0.25">
      <c r="B88" s="85"/>
      <c r="C88" s="85"/>
      <c r="D88" s="82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2:20" s="22" customFormat="1" x14ac:dyDescent="0.25">
      <c r="B89" s="85"/>
      <c r="C89" s="85"/>
      <c r="D89" s="82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2:20" s="22" customFormat="1" x14ac:dyDescent="0.25">
      <c r="B90" s="85"/>
      <c r="C90" s="85"/>
      <c r="D90" s="82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2:20" s="22" customFormat="1" x14ac:dyDescent="0.25">
      <c r="B91" s="85"/>
      <c r="C91" s="85"/>
      <c r="D91" s="82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  <row r="92" spans="2:20" s="22" customFormat="1" x14ac:dyDescent="0.25">
      <c r="B92" s="85"/>
      <c r="C92" s="85"/>
      <c r="D92" s="82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</row>
    <row r="93" spans="2:20" s="22" customFormat="1" x14ac:dyDescent="0.25">
      <c r="B93" s="85"/>
      <c r="C93" s="85"/>
      <c r="D93" s="82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</row>
    <row r="94" spans="2:20" s="22" customFormat="1" x14ac:dyDescent="0.25">
      <c r="B94" s="85"/>
      <c r="C94" s="85"/>
      <c r="D94" s="82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</row>
    <row r="95" spans="2:20" s="22" customFormat="1" x14ac:dyDescent="0.25">
      <c r="B95" s="85"/>
      <c r="C95" s="85"/>
      <c r="D95" s="82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</row>
    <row r="96" spans="2:20" s="22" customFormat="1" x14ac:dyDescent="0.25">
      <c r="B96" s="85"/>
      <c r="C96" s="85"/>
      <c r="D96" s="82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</row>
    <row r="97" spans="2:20" s="22" customFormat="1" x14ac:dyDescent="0.25">
      <c r="B97" s="85"/>
      <c r="C97" s="85"/>
      <c r="D97" s="82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</row>
    <row r="98" spans="2:20" s="22" customFormat="1" x14ac:dyDescent="0.25">
      <c r="B98" s="85"/>
      <c r="C98" s="85"/>
      <c r="D98" s="82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</row>
    <row r="99" spans="2:20" s="22" customFormat="1" x14ac:dyDescent="0.25">
      <c r="B99" s="85"/>
      <c r="C99" s="85"/>
      <c r="D99" s="82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</row>
    <row r="100" spans="2:20" s="22" customFormat="1" x14ac:dyDescent="0.25">
      <c r="B100" s="85"/>
      <c r="C100" s="85"/>
      <c r="D100" s="82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</row>
    <row r="101" spans="2:20" s="22" customFormat="1" x14ac:dyDescent="0.25">
      <c r="B101" s="85"/>
      <c r="C101" s="85"/>
      <c r="D101" s="82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2:20" s="22" customFormat="1" x14ac:dyDescent="0.25">
      <c r="B102" s="85"/>
      <c r="C102" s="85"/>
      <c r="D102" s="82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2:20" s="22" customFormat="1" x14ac:dyDescent="0.25">
      <c r="B103" s="85"/>
      <c r="C103" s="85"/>
      <c r="D103" s="82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</row>
    <row r="104" spans="2:20" s="22" customFormat="1" x14ac:dyDescent="0.25">
      <c r="B104" s="85"/>
      <c r="C104" s="85"/>
      <c r="D104" s="82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</row>
    <row r="105" spans="2:20" s="22" customFormat="1" x14ac:dyDescent="0.25">
      <c r="B105" s="85"/>
      <c r="C105" s="85"/>
      <c r="D105" s="82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</row>
    <row r="106" spans="2:20" s="22" customFormat="1" x14ac:dyDescent="0.25">
      <c r="B106" s="85"/>
      <c r="C106" s="85"/>
      <c r="D106" s="82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</row>
    <row r="107" spans="2:20" s="22" customFormat="1" x14ac:dyDescent="0.25">
      <c r="B107" s="85"/>
      <c r="C107" s="85"/>
      <c r="D107" s="82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</row>
    <row r="108" spans="2:20" s="22" customFormat="1" x14ac:dyDescent="0.25">
      <c r="B108" s="85"/>
      <c r="C108" s="85"/>
      <c r="D108" s="82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</row>
    <row r="109" spans="2:20" s="22" customFormat="1" x14ac:dyDescent="0.25">
      <c r="B109" s="85"/>
      <c r="C109" s="85"/>
      <c r="D109" s="82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</row>
    <row r="110" spans="2:20" s="22" customFormat="1" x14ac:dyDescent="0.25">
      <c r="B110" s="85"/>
      <c r="C110" s="85"/>
      <c r="D110" s="82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</row>
    <row r="111" spans="2:20" s="22" customFormat="1" x14ac:dyDescent="0.25">
      <c r="B111" s="85"/>
      <c r="C111" s="85"/>
      <c r="D111" s="82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</row>
    <row r="112" spans="2:20" s="22" customFormat="1" x14ac:dyDescent="0.25">
      <c r="B112" s="85"/>
      <c r="C112" s="85"/>
      <c r="D112" s="82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</row>
    <row r="113" spans="2:21" s="22" customFormat="1" x14ac:dyDescent="0.25">
      <c r="B113" s="85"/>
      <c r="C113" s="85"/>
      <c r="D113" s="82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</row>
    <row r="114" spans="2:21" s="22" customFormat="1" x14ac:dyDescent="0.25">
      <c r="B114" s="85"/>
      <c r="C114" s="85"/>
      <c r="D114" s="82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</row>
    <row r="115" spans="2:21" s="22" customFormat="1" x14ac:dyDescent="0.25">
      <c r="B115" s="85"/>
      <c r="C115" s="85"/>
      <c r="D115" s="82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</row>
    <row r="116" spans="2:21" s="22" customFormat="1" x14ac:dyDescent="0.25">
      <c r="B116" s="85"/>
      <c r="C116" s="85"/>
      <c r="D116" s="82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</row>
    <row r="117" spans="2:21" s="22" customFormat="1" x14ac:dyDescent="0.25">
      <c r="B117" s="85"/>
      <c r="C117" s="85"/>
      <c r="D117" s="86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</row>
    <row r="118" spans="2:21" s="22" customFormat="1" x14ac:dyDescent="0.25">
      <c r="B118" s="1"/>
      <c r="C118" s="85"/>
      <c r="D118" s="86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</row>
    <row r="119" spans="2:21" s="22" customFormat="1" x14ac:dyDescent="0.25">
      <c r="B119" s="1"/>
      <c r="C119" s="85"/>
      <c r="D119" s="86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</row>
    <row r="120" spans="2:21" s="22" customFormat="1" x14ac:dyDescent="0.25">
      <c r="B120" s="1"/>
      <c r="C120" s="85"/>
      <c r="D120" s="86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</row>
    <row r="121" spans="2:21" s="22" customFormat="1" x14ac:dyDescent="0.25">
      <c r="B121" s="1"/>
      <c r="C121" s="85"/>
      <c r="D121" s="86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</row>
    <row r="122" spans="2:21" s="22" customFormat="1" x14ac:dyDescent="0.25">
      <c r="B122" s="1"/>
      <c r="C122" s="85"/>
      <c r="D122" s="86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22" customFormat="1" x14ac:dyDescent="0.25">
      <c r="B123" s="1"/>
      <c r="C123" s="85"/>
      <c r="D123" s="86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22" customFormat="1" x14ac:dyDescent="0.25">
      <c r="B124" s="1"/>
      <c r="C124" s="85"/>
      <c r="D124" s="86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22" customFormat="1" x14ac:dyDescent="0.25">
      <c r="B125" s="1"/>
      <c r="C125" s="85"/>
      <c r="D125" s="86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22" customFormat="1" x14ac:dyDescent="0.25">
      <c r="B126" s="1"/>
      <c r="C126" s="85"/>
      <c r="D126" s="8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22" customFormat="1" x14ac:dyDescent="0.25">
      <c r="B127" s="1"/>
      <c r="C127" s="85"/>
      <c r="D127" s="86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22" customFormat="1" x14ac:dyDescent="0.25">
      <c r="B128" s="1"/>
      <c r="C128" s="85"/>
      <c r="D128" s="86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4" s="22" customFormat="1" x14ac:dyDescent="0.25">
      <c r="B129" s="1"/>
      <c r="C129" s="85"/>
      <c r="D129" s="86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4" s="22" customFormat="1" x14ac:dyDescent="0.25">
      <c r="B130" s="1"/>
      <c r="C130" s="85"/>
      <c r="D130" s="86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4" s="22" customFormat="1" x14ac:dyDescent="0.25">
      <c r="B131" s="1"/>
      <c r="C131" s="85"/>
      <c r="D131" s="86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4" s="22" customFormat="1" x14ac:dyDescent="0.25">
      <c r="B132" s="1"/>
      <c r="C132" s="85"/>
      <c r="D132" s="86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4" s="22" customFormat="1" x14ac:dyDescent="0.25">
      <c r="B133" s="1"/>
      <c r="C133" s="85"/>
      <c r="D133" s="86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4" s="22" customFormat="1" x14ac:dyDescent="0.25">
      <c r="B134" s="1"/>
      <c r="C134" s="85"/>
      <c r="D134" s="86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4" s="22" customFormat="1" x14ac:dyDescent="0.25">
      <c r="B135" s="1"/>
      <c r="C135" s="85"/>
      <c r="D135" s="86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  <row r="136" spans="2:24" s="22" customFormat="1" x14ac:dyDescent="0.25">
      <c r="B136" s="1"/>
      <c r="C136" s="85"/>
      <c r="D136" s="8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4" s="22" customFormat="1" x14ac:dyDescent="0.25">
      <c r="B137" s="1"/>
      <c r="C137" s="85"/>
      <c r="D137" s="86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  <row r="138" spans="2:24" s="22" customFormat="1" x14ac:dyDescent="0.25">
      <c r="B138" s="1"/>
      <c r="C138" s="85"/>
      <c r="D138" s="86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</row>
    <row r="139" spans="2:24" s="22" customFormat="1" x14ac:dyDescent="0.25">
      <c r="B139" s="1"/>
      <c r="C139" s="85"/>
      <c r="D139" s="86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</row>
    <row r="140" spans="2:24" s="22" customFormat="1" x14ac:dyDescent="0.25">
      <c r="B140" s="1"/>
      <c r="C140" s="85"/>
      <c r="D140" s="86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</row>
    <row r="141" spans="2:24" s="22" customFormat="1" x14ac:dyDescent="0.25">
      <c r="B141" s="1"/>
      <c r="C141" s="85"/>
      <c r="D141" s="86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</sheetData>
  <sortState xmlns:xlrd2="http://schemas.microsoft.com/office/spreadsheetml/2017/richdata2" ref="B16:U36">
    <sortCondition descending="1" ref="U16:U36"/>
  </sortState>
  <mergeCells count="15">
    <mergeCell ref="B13:B14"/>
    <mergeCell ref="C13:C14"/>
    <mergeCell ref="D13:D14"/>
    <mergeCell ref="E13:E14"/>
    <mergeCell ref="F13:H14"/>
    <mergeCell ref="I5:T5"/>
    <mergeCell ref="I7:T7"/>
    <mergeCell ref="I9:T9"/>
    <mergeCell ref="I11:T11"/>
    <mergeCell ref="O10:Q10"/>
    <mergeCell ref="I13:I14"/>
    <mergeCell ref="J13:R13"/>
    <mergeCell ref="S13:S14"/>
    <mergeCell ref="T13:T14"/>
    <mergeCell ref="U13:U14"/>
  </mergeCells>
  <dataValidations count="1">
    <dataValidation type="list" allowBlank="1" showInputMessage="1" showErrorMessage="1" sqref="J16:R36" xr:uid="{00000000-0002-0000-0100-000000000000}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pageSetup paperSize="9" scale="67" fitToHeight="0" orientation="landscape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AB137"/>
  <sheetViews>
    <sheetView topLeftCell="A4" workbookViewId="0">
      <selection activeCell="D16" sqref="D16:U21"/>
    </sheetView>
  </sheetViews>
  <sheetFormatPr defaultColWidth="8.7109375" defaultRowHeight="15" x14ac:dyDescent="0.25"/>
  <cols>
    <col min="1" max="1" width="2.140625" customWidth="1"/>
    <col min="2" max="2" width="3.7109375" style="99" customWidth="1"/>
    <col min="3" max="3" width="0.5703125" customWidth="1"/>
    <col min="4" max="4" width="35.7109375" customWidth="1"/>
    <col min="5" max="7" width="4.7109375" customWidth="1"/>
    <col min="8" max="8" width="8.5703125" customWidth="1"/>
    <col min="9" max="17" width="8.710937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 x14ac:dyDescent="0.25">
      <c r="H2" s="2" t="s">
        <v>50</v>
      </c>
      <c r="J2" s="3"/>
      <c r="K2" s="3"/>
      <c r="W2" s="2"/>
      <c r="X2" s="3"/>
    </row>
    <row r="3" spans="2:28" x14ac:dyDescent="0.25">
      <c r="H3" t="s">
        <v>51</v>
      </c>
      <c r="N3" s="4" t="s">
        <v>52</v>
      </c>
      <c r="O3" s="4"/>
      <c r="P3" s="4"/>
      <c r="Q3" s="4"/>
      <c r="V3" s="4"/>
    </row>
    <row r="4" spans="2:28" s="5" customFormat="1" ht="12.75" x14ac:dyDescent="0.2">
      <c r="B4" s="100"/>
    </row>
    <row r="5" spans="2:28" s="5" customFormat="1" ht="28.5" customHeight="1" x14ac:dyDescent="0.25">
      <c r="B5" s="100"/>
      <c r="H5" s="305" t="s">
        <v>98</v>
      </c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9"/>
      <c r="U5" s="9"/>
      <c r="V5" s="9"/>
      <c r="Y5" s="9"/>
      <c r="Z5" s="9"/>
    </row>
    <row r="6" spans="2:28" s="5" customFormat="1" ht="10.5" customHeight="1" thickBot="1" x14ac:dyDescent="0.3">
      <c r="B6" s="100"/>
      <c r="L6" s="12"/>
      <c r="M6" s="9"/>
      <c r="N6" s="9"/>
      <c r="O6" s="9"/>
      <c r="P6" s="9"/>
      <c r="Q6" s="9"/>
      <c r="S6" s="9"/>
      <c r="T6" s="9"/>
      <c r="U6" s="9"/>
      <c r="W6" s="353"/>
      <c r="X6" s="353"/>
      <c r="Y6" s="9"/>
      <c r="Z6" s="9"/>
    </row>
    <row r="7" spans="2:28" s="5" customFormat="1" ht="20.25" x14ac:dyDescent="0.25">
      <c r="B7" s="100"/>
      <c r="H7" s="2"/>
      <c r="I7" s="354" t="s">
        <v>53</v>
      </c>
      <c r="J7" s="354"/>
      <c r="K7" s="354"/>
      <c r="L7" s="354"/>
      <c r="M7" s="354"/>
      <c r="N7" s="354"/>
      <c r="O7" s="101"/>
      <c r="P7" s="101"/>
      <c r="Q7" s="101"/>
      <c r="R7" s="9"/>
      <c r="S7" s="9"/>
      <c r="T7" s="9"/>
      <c r="U7" s="9"/>
      <c r="W7" s="353"/>
      <c r="X7" s="353"/>
      <c r="Y7" s="9"/>
      <c r="Z7" s="9"/>
      <c r="AA7" s="355" t="s">
        <v>0</v>
      </c>
      <c r="AB7" s="356"/>
    </row>
    <row r="8" spans="2:28" s="5" customFormat="1" ht="10.5" customHeight="1" thickBot="1" x14ac:dyDescent="0.3">
      <c r="B8" s="100"/>
      <c r="H8" s="2"/>
      <c r="I8" s="102"/>
      <c r="J8" s="102"/>
      <c r="K8" s="102"/>
      <c r="L8" s="102"/>
      <c r="M8" s="102"/>
      <c r="N8" s="102"/>
      <c r="O8" s="102"/>
      <c r="P8" s="102"/>
      <c r="Q8" s="102"/>
      <c r="R8" s="9"/>
      <c r="S8" s="9"/>
      <c r="T8" s="9"/>
      <c r="U8" s="9"/>
      <c r="W8" s="103"/>
      <c r="X8" s="103"/>
      <c r="Y8" s="9"/>
      <c r="Z8" s="9"/>
      <c r="AA8" s="351" t="s">
        <v>54</v>
      </c>
      <c r="AB8" s="352"/>
    </row>
    <row r="9" spans="2:28" s="5" customFormat="1" ht="15.75" x14ac:dyDescent="0.25">
      <c r="B9" s="100"/>
      <c r="H9" s="104"/>
      <c r="J9" s="338" t="s">
        <v>97</v>
      </c>
      <c r="K9" s="338"/>
      <c r="L9" s="338"/>
      <c r="M9" s="338"/>
      <c r="N9" s="338"/>
      <c r="O9" s="245"/>
      <c r="P9" s="245"/>
      <c r="Q9" s="245"/>
      <c r="R9" s="9"/>
      <c r="U9" s="18"/>
      <c r="W9" s="18"/>
      <c r="X9" s="1"/>
      <c r="Y9" s="1"/>
      <c r="Z9" s="1"/>
    </row>
    <row r="10" spans="2:28" ht="11.25" customHeight="1" x14ac:dyDescent="0.25">
      <c r="H10" s="104"/>
      <c r="I10" s="105"/>
      <c r="L10" s="308"/>
      <c r="M10" s="308"/>
      <c r="N10" s="308"/>
      <c r="O10" s="244"/>
      <c r="P10" s="244"/>
      <c r="Q10" s="244"/>
      <c r="R10" s="18"/>
      <c r="U10" s="19"/>
      <c r="W10" s="20"/>
      <c r="X10" s="9"/>
      <c r="Y10" s="9"/>
      <c r="Z10" s="9"/>
    </row>
    <row r="11" spans="2:28" ht="12.75" customHeight="1" x14ac:dyDescent="0.25">
      <c r="J11" s="339">
        <v>44311</v>
      </c>
      <c r="K11" s="339"/>
      <c r="L11" s="339"/>
      <c r="M11" s="339"/>
      <c r="N11" s="339"/>
      <c r="O11" s="246"/>
      <c r="P11" s="246"/>
      <c r="Q11" s="246"/>
    </row>
    <row r="12" spans="2:28" ht="8.25" customHeight="1" thickBot="1" x14ac:dyDescent="0.3"/>
    <row r="13" spans="2:28" s="22" customFormat="1" ht="15.75" customHeight="1" thickBot="1" x14ac:dyDescent="0.3">
      <c r="B13" s="340" t="s">
        <v>55</v>
      </c>
      <c r="C13" s="342"/>
      <c r="D13" s="344" t="s">
        <v>5</v>
      </c>
      <c r="E13" s="319" t="s">
        <v>56</v>
      </c>
      <c r="F13" s="320"/>
      <c r="G13" s="328"/>
      <c r="H13" s="301" t="s">
        <v>57</v>
      </c>
      <c r="I13" s="347" t="s">
        <v>8</v>
      </c>
      <c r="J13" s="348"/>
      <c r="K13" s="348"/>
      <c r="L13" s="348"/>
      <c r="M13" s="348"/>
      <c r="N13" s="348"/>
      <c r="O13" s="349"/>
      <c r="P13" s="349"/>
      <c r="Q13" s="350"/>
      <c r="R13" s="301" t="s">
        <v>58</v>
      </c>
      <c r="S13" s="107"/>
      <c r="T13" s="299" t="s">
        <v>59</v>
      </c>
      <c r="U13" s="334" t="s">
        <v>11</v>
      </c>
    </row>
    <row r="14" spans="2:28" s="29" customFormat="1" ht="39.75" customHeight="1" thickBot="1" x14ac:dyDescent="0.25">
      <c r="B14" s="341"/>
      <c r="C14" s="343"/>
      <c r="D14" s="345"/>
      <c r="E14" s="322"/>
      <c r="F14" s="323"/>
      <c r="G14" s="346"/>
      <c r="H14" s="332"/>
      <c r="I14" s="108" t="s">
        <v>12</v>
      </c>
      <c r="J14" s="109" t="s">
        <v>13</v>
      </c>
      <c r="K14" s="109" t="s">
        <v>14</v>
      </c>
      <c r="L14" s="109" t="s">
        <v>15</v>
      </c>
      <c r="M14" s="109" t="s">
        <v>16</v>
      </c>
      <c r="N14" s="109" t="s">
        <v>17</v>
      </c>
      <c r="O14" s="109" t="s">
        <v>18</v>
      </c>
      <c r="P14" s="109" t="s">
        <v>19</v>
      </c>
      <c r="Q14" s="109" t="s">
        <v>20</v>
      </c>
      <c r="R14" s="332"/>
      <c r="S14" s="110" t="s">
        <v>60</v>
      </c>
      <c r="T14" s="333"/>
      <c r="U14" s="335"/>
    </row>
    <row r="15" spans="2:28" s="29" customFormat="1" ht="6.75" customHeight="1" thickBot="1" x14ac:dyDescent="0.25">
      <c r="B15" s="111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3"/>
    </row>
    <row r="16" spans="2:28" s="22" customFormat="1" ht="15" customHeight="1" thickBot="1" x14ac:dyDescent="0.3">
      <c r="B16" s="114" t="s">
        <v>21</v>
      </c>
      <c r="C16" s="115"/>
      <c r="D16" s="116" t="s">
        <v>104</v>
      </c>
      <c r="E16" s="117">
        <v>5</v>
      </c>
      <c r="F16" s="288">
        <v>16</v>
      </c>
      <c r="G16" s="290">
        <v>9</v>
      </c>
      <c r="H16" s="39">
        <f t="shared" ref="H16:H21" si="0">ROUND((E16*60+F16+G16*0.01),0)</f>
        <v>316</v>
      </c>
      <c r="I16" s="40">
        <v>290</v>
      </c>
      <c r="J16" s="41">
        <v>290</v>
      </c>
      <c r="K16" s="41">
        <v>350</v>
      </c>
      <c r="L16" s="41">
        <v>380</v>
      </c>
      <c r="M16" s="41">
        <v>350</v>
      </c>
      <c r="N16" s="41">
        <v>155</v>
      </c>
      <c r="O16" s="41">
        <v>280</v>
      </c>
      <c r="P16" s="41">
        <v>440</v>
      </c>
      <c r="Q16" s="42">
        <v>360</v>
      </c>
      <c r="R16" s="39"/>
      <c r="S16" s="43"/>
      <c r="T16" s="118">
        <f t="shared" ref="T16:T21" si="1">IF(H16=0,0,(-H16+270)*10)</f>
        <v>-460</v>
      </c>
      <c r="U16" s="44">
        <f t="shared" ref="U16:U21" si="2">SUM(I16:Q16)-R16+T16</f>
        <v>2435</v>
      </c>
    </row>
    <row r="17" spans="2:26" s="22" customFormat="1" ht="15" customHeight="1" thickBot="1" x14ac:dyDescent="0.3">
      <c r="B17" s="119" t="s">
        <v>22</v>
      </c>
      <c r="C17" s="120"/>
      <c r="D17" s="121" t="s">
        <v>132</v>
      </c>
      <c r="E17" s="122">
        <v>4</v>
      </c>
      <c r="F17" s="123">
        <v>27</v>
      </c>
      <c r="G17" s="124">
        <v>46</v>
      </c>
      <c r="H17" s="52">
        <f t="shared" si="0"/>
        <v>267</v>
      </c>
      <c r="I17" s="53">
        <v>390</v>
      </c>
      <c r="J17" s="54">
        <v>235</v>
      </c>
      <c r="K17" s="54">
        <v>230</v>
      </c>
      <c r="L17" s="54">
        <v>245</v>
      </c>
      <c r="M17" s="54">
        <v>270</v>
      </c>
      <c r="N17" s="54">
        <v>155</v>
      </c>
      <c r="O17" s="54">
        <v>215</v>
      </c>
      <c r="P17" s="54">
        <v>245</v>
      </c>
      <c r="Q17" s="55">
        <v>390</v>
      </c>
      <c r="R17" s="52"/>
      <c r="S17" s="125"/>
      <c r="T17" s="126">
        <f t="shared" si="1"/>
        <v>30</v>
      </c>
      <c r="U17" s="57">
        <f t="shared" si="2"/>
        <v>2405</v>
      </c>
      <c r="W17" s="77"/>
      <c r="X17" s="127"/>
      <c r="Y17" s="127"/>
    </row>
    <row r="18" spans="2:26" s="22" customFormat="1" ht="15" customHeight="1" thickBot="1" x14ac:dyDescent="0.3">
      <c r="B18" s="119" t="s">
        <v>23</v>
      </c>
      <c r="C18" s="120"/>
      <c r="D18" s="121" t="s">
        <v>102</v>
      </c>
      <c r="E18" s="122">
        <v>4</v>
      </c>
      <c r="F18" s="123">
        <v>52</v>
      </c>
      <c r="G18" s="124">
        <v>82</v>
      </c>
      <c r="H18" s="52">
        <f t="shared" si="0"/>
        <v>293</v>
      </c>
      <c r="I18" s="53">
        <v>410</v>
      </c>
      <c r="J18" s="54">
        <v>410</v>
      </c>
      <c r="K18" s="54">
        <v>340</v>
      </c>
      <c r="L18" s="54">
        <v>205</v>
      </c>
      <c r="M18" s="54">
        <v>205</v>
      </c>
      <c r="N18" s="54">
        <v>160</v>
      </c>
      <c r="O18" s="54">
        <v>275</v>
      </c>
      <c r="P18" s="54">
        <v>285</v>
      </c>
      <c r="Q18" s="55">
        <v>255</v>
      </c>
      <c r="R18" s="52"/>
      <c r="S18" s="125"/>
      <c r="T18" s="126">
        <f t="shared" si="1"/>
        <v>-230</v>
      </c>
      <c r="U18" s="57">
        <f t="shared" si="2"/>
        <v>2315</v>
      </c>
    </row>
    <row r="19" spans="2:26" s="22" customFormat="1" ht="15" customHeight="1" thickBot="1" x14ac:dyDescent="0.3">
      <c r="B19" s="119" t="s">
        <v>24</v>
      </c>
      <c r="C19" s="120"/>
      <c r="D19" s="121" t="s">
        <v>115</v>
      </c>
      <c r="E19" s="122">
        <v>4</v>
      </c>
      <c r="F19" s="289">
        <v>36</v>
      </c>
      <c r="G19" s="291">
        <v>19</v>
      </c>
      <c r="H19" s="52">
        <f t="shared" si="0"/>
        <v>276</v>
      </c>
      <c r="I19" s="53">
        <v>245</v>
      </c>
      <c r="J19" s="54">
        <v>275</v>
      </c>
      <c r="K19" s="54">
        <v>290</v>
      </c>
      <c r="L19" s="54">
        <v>150</v>
      </c>
      <c r="M19" s="54">
        <v>285</v>
      </c>
      <c r="N19" s="54">
        <v>0</v>
      </c>
      <c r="O19" s="54">
        <v>180</v>
      </c>
      <c r="P19" s="54">
        <v>290</v>
      </c>
      <c r="Q19" s="55">
        <v>270</v>
      </c>
      <c r="R19" s="52"/>
      <c r="S19" s="125"/>
      <c r="T19" s="126">
        <f t="shared" si="1"/>
        <v>-60</v>
      </c>
      <c r="U19" s="57">
        <f t="shared" si="2"/>
        <v>1925</v>
      </c>
    </row>
    <row r="20" spans="2:26" s="22" customFormat="1" ht="15" customHeight="1" thickBot="1" x14ac:dyDescent="0.3">
      <c r="B20" s="119" t="s">
        <v>25</v>
      </c>
      <c r="C20" s="120"/>
      <c r="D20" s="121" t="s">
        <v>135</v>
      </c>
      <c r="E20" s="122">
        <v>2</v>
      </c>
      <c r="F20" s="128">
        <v>57</v>
      </c>
      <c r="G20" s="129">
        <v>32</v>
      </c>
      <c r="H20" s="52">
        <f t="shared" si="0"/>
        <v>177</v>
      </c>
      <c r="I20" s="53">
        <v>285</v>
      </c>
      <c r="J20" s="54">
        <v>0</v>
      </c>
      <c r="K20" s="54">
        <v>0</v>
      </c>
      <c r="L20" s="54">
        <v>255</v>
      </c>
      <c r="M20" s="54">
        <v>195</v>
      </c>
      <c r="N20" s="54">
        <v>0</v>
      </c>
      <c r="O20" s="54">
        <v>205</v>
      </c>
      <c r="P20" s="54">
        <v>0</v>
      </c>
      <c r="Q20" s="55">
        <v>0</v>
      </c>
      <c r="R20" s="52"/>
      <c r="S20" s="56"/>
      <c r="T20" s="126">
        <f t="shared" si="1"/>
        <v>930</v>
      </c>
      <c r="U20" s="57">
        <f t="shared" si="2"/>
        <v>1870</v>
      </c>
      <c r="X20"/>
      <c r="Y20"/>
      <c r="Z20"/>
    </row>
    <row r="21" spans="2:26" s="22" customFormat="1" ht="15" customHeight="1" thickBot="1" x14ac:dyDescent="0.3">
      <c r="B21" s="119" t="s">
        <v>26</v>
      </c>
      <c r="C21" s="120"/>
      <c r="D21" s="121" t="s">
        <v>124</v>
      </c>
      <c r="E21" s="122">
        <v>4</v>
      </c>
      <c r="F21" s="123">
        <v>25</v>
      </c>
      <c r="G21" s="124">
        <v>78</v>
      </c>
      <c r="H21" s="52">
        <f t="shared" si="0"/>
        <v>266</v>
      </c>
      <c r="I21" s="53">
        <v>210</v>
      </c>
      <c r="J21" s="54">
        <v>370</v>
      </c>
      <c r="K21" s="54">
        <v>170</v>
      </c>
      <c r="L21" s="54">
        <v>205</v>
      </c>
      <c r="M21" s="54">
        <v>0</v>
      </c>
      <c r="N21" s="54">
        <v>185</v>
      </c>
      <c r="O21" s="54">
        <v>0</v>
      </c>
      <c r="P21" s="54">
        <v>0</v>
      </c>
      <c r="Q21" s="55">
        <v>0</v>
      </c>
      <c r="R21" s="52">
        <v>300</v>
      </c>
      <c r="S21" s="125"/>
      <c r="T21" s="126">
        <f t="shared" si="1"/>
        <v>40</v>
      </c>
      <c r="U21" s="57">
        <f t="shared" si="2"/>
        <v>880</v>
      </c>
      <c r="X21"/>
      <c r="Y21"/>
      <c r="Z21"/>
    </row>
    <row r="22" spans="2:26" s="22" customFormat="1" ht="15" customHeight="1" thickBot="1" x14ac:dyDescent="0.3">
      <c r="B22" s="119" t="s">
        <v>27</v>
      </c>
      <c r="C22" s="120"/>
      <c r="D22" s="121"/>
      <c r="E22" s="122"/>
      <c r="F22" s="128"/>
      <c r="G22" s="129"/>
      <c r="H22" s="52">
        <f t="shared" ref="H22:H25" si="3">ROUND((E22*60+F22+G22*0.01),0)</f>
        <v>0</v>
      </c>
      <c r="I22" s="53"/>
      <c r="J22" s="54"/>
      <c r="K22" s="54"/>
      <c r="L22" s="54"/>
      <c r="M22" s="54"/>
      <c r="N22" s="54"/>
      <c r="O22" s="54"/>
      <c r="P22" s="54"/>
      <c r="Q22" s="55"/>
      <c r="R22" s="52"/>
      <c r="S22" s="56"/>
      <c r="T22" s="126">
        <f t="shared" ref="T22:T25" si="4">IF(H22=0,0,(-H22+270)*10)</f>
        <v>0</v>
      </c>
      <c r="U22" s="57">
        <f t="shared" ref="U22:U25" si="5">SUM(I22:Q22)-R22+T22</f>
        <v>0</v>
      </c>
      <c r="X22"/>
      <c r="Y22"/>
      <c r="Z22"/>
    </row>
    <row r="23" spans="2:26" s="22" customFormat="1" ht="15" customHeight="1" thickBot="1" x14ac:dyDescent="0.3">
      <c r="B23" s="119" t="s">
        <v>28</v>
      </c>
      <c r="C23" s="120"/>
      <c r="D23" s="121"/>
      <c r="E23" s="122"/>
      <c r="F23" s="128"/>
      <c r="G23" s="129"/>
      <c r="H23" s="52">
        <f t="shared" si="3"/>
        <v>0</v>
      </c>
      <c r="I23" s="53"/>
      <c r="J23" s="54"/>
      <c r="K23" s="54"/>
      <c r="L23" s="54"/>
      <c r="M23" s="54"/>
      <c r="N23" s="54"/>
      <c r="O23" s="54"/>
      <c r="P23" s="54"/>
      <c r="Q23" s="55"/>
      <c r="R23" s="52"/>
      <c r="S23" s="56"/>
      <c r="T23" s="126">
        <f t="shared" si="4"/>
        <v>0</v>
      </c>
      <c r="U23" s="57">
        <f t="shared" si="5"/>
        <v>0</v>
      </c>
      <c r="X23"/>
      <c r="Y23"/>
      <c r="Z23"/>
    </row>
    <row r="24" spans="2:26" s="22" customFormat="1" ht="15" customHeight="1" thickBot="1" x14ac:dyDescent="0.3">
      <c r="B24" s="119" t="s">
        <v>37</v>
      </c>
      <c r="C24" s="120"/>
      <c r="D24" s="121"/>
      <c r="E24" s="122"/>
      <c r="F24" s="128"/>
      <c r="G24" s="129"/>
      <c r="H24" s="52">
        <f t="shared" si="3"/>
        <v>0</v>
      </c>
      <c r="I24" s="53"/>
      <c r="J24" s="54"/>
      <c r="K24" s="54"/>
      <c r="L24" s="54"/>
      <c r="M24" s="54"/>
      <c r="N24" s="54"/>
      <c r="O24" s="54"/>
      <c r="P24" s="54"/>
      <c r="Q24" s="55"/>
      <c r="R24" s="52"/>
      <c r="S24" s="56"/>
      <c r="T24" s="126">
        <f t="shared" si="4"/>
        <v>0</v>
      </c>
      <c r="U24" s="57">
        <f t="shared" si="5"/>
        <v>0</v>
      </c>
      <c r="X24"/>
      <c r="Y24"/>
      <c r="Z24"/>
    </row>
    <row r="25" spans="2:26" s="22" customFormat="1" ht="15" customHeight="1" thickBot="1" x14ac:dyDescent="0.3">
      <c r="B25" s="130" t="s">
        <v>38</v>
      </c>
      <c r="C25" s="131"/>
      <c r="D25" s="132"/>
      <c r="E25" s="133"/>
      <c r="F25" s="134"/>
      <c r="G25" s="135"/>
      <c r="H25" s="71">
        <f t="shared" si="3"/>
        <v>0</v>
      </c>
      <c r="I25" s="72"/>
      <c r="J25" s="73"/>
      <c r="K25" s="73"/>
      <c r="L25" s="73"/>
      <c r="M25" s="73"/>
      <c r="N25" s="73"/>
      <c r="O25" s="73"/>
      <c r="P25" s="73"/>
      <c r="Q25" s="74"/>
      <c r="R25" s="71"/>
      <c r="S25" s="75"/>
      <c r="T25" s="136">
        <f t="shared" si="4"/>
        <v>0</v>
      </c>
      <c r="U25" s="76">
        <f t="shared" si="5"/>
        <v>0</v>
      </c>
      <c r="X25"/>
      <c r="Y25"/>
      <c r="Z25"/>
    </row>
    <row r="26" spans="2:26" s="22" customFormat="1" ht="19.899999999999999" customHeight="1" x14ac:dyDescent="0.25">
      <c r="D26" s="82" t="s">
        <v>29</v>
      </c>
      <c r="E26" s="336" t="s">
        <v>30</v>
      </c>
      <c r="F26" s="336"/>
      <c r="G26" s="336"/>
      <c r="H26" s="336"/>
      <c r="I26" s="79"/>
      <c r="J26" s="79"/>
      <c r="K26" s="79"/>
      <c r="L26" s="79"/>
      <c r="M26" s="79"/>
      <c r="N26" s="45"/>
      <c r="O26" s="80"/>
      <c r="P26" s="81"/>
      <c r="Q26" s="79"/>
      <c r="R26" s="81"/>
      <c r="T26"/>
      <c r="U26"/>
    </row>
    <row r="27" spans="2:26" s="22" customFormat="1" ht="19.899999999999999" customHeight="1" x14ac:dyDescent="0.35">
      <c r="D27" s="82" t="s">
        <v>31</v>
      </c>
      <c r="E27" s="337"/>
      <c r="F27" s="337"/>
      <c r="G27" s="337"/>
      <c r="H27" s="337"/>
      <c r="I27" s="83"/>
      <c r="J27" s="83"/>
      <c r="K27" s="83"/>
      <c r="L27" s="83"/>
      <c r="M27" s="83"/>
      <c r="N27" s="45"/>
      <c r="O27" s="83"/>
      <c r="P27"/>
      <c r="Q27" s="84"/>
      <c r="R27"/>
      <c r="T27"/>
      <c r="U27"/>
    </row>
    <row r="28" spans="2:26" s="22" customFormat="1" ht="19.899999999999999" customHeight="1" x14ac:dyDescent="0.25">
      <c r="B28" s="77"/>
      <c r="C28" s="77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</row>
    <row r="29" spans="2:26" s="22" customFormat="1" ht="19.899999999999999" customHeight="1" x14ac:dyDescent="0.25">
      <c r="B29" s="77"/>
      <c r="C29" s="77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</row>
    <row r="30" spans="2:26" s="22" customFormat="1" ht="19.899999999999999" customHeight="1" x14ac:dyDescent="0.25">
      <c r="B30" s="77"/>
      <c r="C30" s="77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</row>
    <row r="31" spans="2:26" s="22" customFormat="1" ht="19.899999999999999" customHeight="1" x14ac:dyDescent="0.25">
      <c r="B31" s="77"/>
      <c r="C31" s="77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</row>
    <row r="32" spans="2:26" s="22" customFormat="1" ht="19.899999999999999" customHeight="1" x14ac:dyDescent="0.25">
      <c r="B32" s="77"/>
      <c r="C32" s="77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W32" s="77"/>
      <c r="X32" s="127"/>
      <c r="Y32" s="127"/>
    </row>
    <row r="33" spans="2:27" s="22" customFormat="1" ht="19.899999999999999" customHeight="1" x14ac:dyDescent="0.25">
      <c r="B33" s="77"/>
      <c r="C33" s="77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W33" s="77"/>
      <c r="X33" s="127"/>
      <c r="Y33" s="127"/>
    </row>
    <row r="34" spans="2:27" s="22" customFormat="1" ht="19.899999999999999" customHeight="1" x14ac:dyDescent="0.25">
      <c r="B34" s="77"/>
      <c r="C34" s="77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W34" s="77"/>
      <c r="X34"/>
      <c r="Y34"/>
      <c r="Z34"/>
      <c r="AA34"/>
    </row>
    <row r="35" spans="2:27" s="22" customFormat="1" ht="19.899999999999999" customHeight="1" x14ac:dyDescent="0.25">
      <c r="B35" s="77"/>
      <c r="C35" s="77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</row>
    <row r="36" spans="2:27" s="22" customFormat="1" ht="19.899999999999999" customHeight="1" x14ac:dyDescent="0.25">
      <c r="B36" s="77"/>
      <c r="C36" s="77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W36" s="77"/>
      <c r="X36" s="127"/>
      <c r="Y36" s="127"/>
    </row>
    <row r="37" spans="2:27" s="22" customFormat="1" ht="19.899999999999999" customHeight="1" x14ac:dyDescent="0.25">
      <c r="B37" s="77"/>
      <c r="C37" s="77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2:27" s="22" customFormat="1" ht="19.899999999999999" customHeight="1" x14ac:dyDescent="0.25">
      <c r="B38" s="77"/>
      <c r="C38" s="77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  <row r="39" spans="2:27" s="22" customFormat="1" ht="19.899999999999999" customHeight="1" x14ac:dyDescent="0.25">
      <c r="B39" s="77"/>
      <c r="C39" s="77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</row>
    <row r="40" spans="2:27" s="22" customFormat="1" ht="19.899999999999999" customHeight="1" x14ac:dyDescent="0.25">
      <c r="B40" s="77"/>
      <c r="C40" s="77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</row>
    <row r="41" spans="2:27" s="22" customFormat="1" ht="19.899999999999999" customHeight="1" x14ac:dyDescent="0.25">
      <c r="B41" s="77"/>
      <c r="C41" s="77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</row>
    <row r="42" spans="2:27" s="22" customFormat="1" ht="19.899999999999999" customHeight="1" x14ac:dyDescent="0.25">
      <c r="B42" s="77"/>
      <c r="C42" s="77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</row>
    <row r="43" spans="2:27" s="22" customFormat="1" ht="19.899999999999999" customHeight="1" x14ac:dyDescent="0.25">
      <c r="B43" s="77"/>
      <c r="C43" s="77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</row>
    <row r="44" spans="2:27" s="22" customFormat="1" ht="19.899999999999999" customHeight="1" x14ac:dyDescent="0.25">
      <c r="B44" s="77"/>
      <c r="C44" s="77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</row>
    <row r="45" spans="2:27" s="22" customFormat="1" ht="19.899999999999999" customHeight="1" x14ac:dyDescent="0.25">
      <c r="B45" s="77"/>
      <c r="C45" s="77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</row>
    <row r="46" spans="2:27" s="22" customFormat="1" ht="19.899999999999999" customHeight="1" x14ac:dyDescent="0.25">
      <c r="B46" s="77"/>
      <c r="C46" s="77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</row>
    <row r="47" spans="2:27" s="22" customFormat="1" ht="19.899999999999999" customHeight="1" x14ac:dyDescent="0.25">
      <c r="B47" s="77"/>
      <c r="C47" s="77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</row>
    <row r="48" spans="2:27" s="22" customFormat="1" ht="19.899999999999999" customHeight="1" x14ac:dyDescent="0.25">
      <c r="B48" s="77"/>
      <c r="C48" s="77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</row>
    <row r="49" spans="2:18" s="22" customFormat="1" ht="19.899999999999999" customHeight="1" x14ac:dyDescent="0.25">
      <c r="B49" s="77"/>
      <c r="C49" s="77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</row>
    <row r="50" spans="2:18" s="22" customFormat="1" ht="19.899999999999999" customHeight="1" x14ac:dyDescent="0.25">
      <c r="B50" s="77"/>
      <c r="C50" s="77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</row>
    <row r="51" spans="2:18" s="22" customFormat="1" ht="19.899999999999999" customHeight="1" x14ac:dyDescent="0.25">
      <c r="B51" s="77"/>
      <c r="C51" s="77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</row>
    <row r="52" spans="2:18" s="22" customFormat="1" ht="19.899999999999999" customHeight="1" x14ac:dyDescent="0.25">
      <c r="B52" s="77"/>
      <c r="C52" s="77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</row>
    <row r="53" spans="2:18" s="22" customFormat="1" ht="19.899999999999999" customHeight="1" x14ac:dyDescent="0.25">
      <c r="B53" s="77"/>
      <c r="C53" s="77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</row>
    <row r="54" spans="2:18" s="22" customFormat="1" ht="19.899999999999999" customHeight="1" x14ac:dyDescent="0.25">
      <c r="B54" s="77"/>
      <c r="C54" s="77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</row>
    <row r="55" spans="2:18" s="22" customFormat="1" ht="19.899999999999999" customHeight="1" x14ac:dyDescent="0.25">
      <c r="B55" s="77"/>
      <c r="C55" s="77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</row>
    <row r="56" spans="2:18" s="22" customFormat="1" ht="19.899999999999999" customHeight="1" x14ac:dyDescent="0.25">
      <c r="B56" s="77"/>
      <c r="C56" s="77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</row>
    <row r="57" spans="2:18" s="22" customFormat="1" ht="19.899999999999999" customHeight="1" x14ac:dyDescent="0.25">
      <c r="B57" s="77"/>
      <c r="C57" s="77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</row>
    <row r="58" spans="2:18" s="22" customFormat="1" ht="19.899999999999999" customHeight="1" x14ac:dyDescent="0.25">
      <c r="B58" s="77"/>
      <c r="C58" s="77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</row>
    <row r="59" spans="2:18" s="22" customFormat="1" ht="19.899999999999999" customHeight="1" x14ac:dyDescent="0.25">
      <c r="B59" s="77"/>
      <c r="C59" s="77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</row>
    <row r="60" spans="2:18" s="22" customFormat="1" ht="19.899999999999999" customHeight="1" x14ac:dyDescent="0.25">
      <c r="B60" s="77"/>
      <c r="C60" s="77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</row>
    <row r="61" spans="2:18" s="22" customFormat="1" ht="19.899999999999999" customHeight="1" x14ac:dyDescent="0.25">
      <c r="B61" s="77"/>
      <c r="C61" s="77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</row>
    <row r="62" spans="2:18" s="22" customFormat="1" ht="19.899999999999999" customHeight="1" x14ac:dyDescent="0.25">
      <c r="B62" s="77"/>
      <c r="C62" s="77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</row>
    <row r="63" spans="2:18" s="22" customFormat="1" ht="19.899999999999999" customHeight="1" x14ac:dyDescent="0.25">
      <c r="B63" s="77"/>
      <c r="C63" s="77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</row>
    <row r="64" spans="2:18" s="22" customFormat="1" ht="19.899999999999999" customHeight="1" x14ac:dyDescent="0.25">
      <c r="B64" s="77"/>
      <c r="C64" s="77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</row>
    <row r="65" spans="2:20" s="22" customFormat="1" ht="19.899999999999999" customHeight="1" x14ac:dyDescent="0.25">
      <c r="B65" s="77"/>
      <c r="C65" s="77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</row>
    <row r="66" spans="2:20" s="22" customFormat="1" ht="19.899999999999999" customHeight="1" x14ac:dyDescent="0.25">
      <c r="B66" s="77"/>
      <c r="C66" s="77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</row>
    <row r="67" spans="2:20" s="22" customFormat="1" ht="19.899999999999999" customHeight="1" x14ac:dyDescent="0.25">
      <c r="B67" s="77"/>
      <c r="C67" s="77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</row>
    <row r="68" spans="2:20" s="22" customFormat="1" ht="19.899999999999999" customHeight="1" x14ac:dyDescent="0.25">
      <c r="B68" s="77"/>
      <c r="C68" s="77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</row>
    <row r="69" spans="2:20" s="22" customFormat="1" ht="19.899999999999999" customHeight="1" x14ac:dyDescent="0.25">
      <c r="B69" s="77"/>
      <c r="C69" s="77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</row>
    <row r="70" spans="2:20" s="22" customFormat="1" ht="19.899999999999999" customHeight="1" x14ac:dyDescent="0.25">
      <c r="B70" s="77"/>
      <c r="C70" s="77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</row>
    <row r="71" spans="2:20" s="22" customFormat="1" ht="19.899999999999999" customHeight="1" x14ac:dyDescent="0.25">
      <c r="B71" s="77"/>
      <c r="C71" s="77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</row>
    <row r="72" spans="2:20" s="22" customFormat="1" ht="19.899999999999999" customHeight="1" x14ac:dyDescent="0.25">
      <c r="B72" s="77"/>
      <c r="C72" s="77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</row>
    <row r="73" spans="2:20" s="22" customFormat="1" ht="19.899999999999999" customHeight="1" x14ac:dyDescent="0.25">
      <c r="B73" s="77"/>
      <c r="C73" s="77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</row>
    <row r="74" spans="2:20" s="22" customFormat="1" ht="19.899999999999999" customHeight="1" x14ac:dyDescent="0.25">
      <c r="B74" s="77"/>
      <c r="C74" s="77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</row>
    <row r="75" spans="2:20" s="22" customFormat="1" ht="19.899999999999999" customHeight="1" x14ac:dyDescent="0.25">
      <c r="B75" s="77"/>
      <c r="C75" s="77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</row>
    <row r="76" spans="2:20" s="22" customFormat="1" ht="19.899999999999999" customHeight="1" x14ac:dyDescent="0.25">
      <c r="B76" s="77"/>
      <c r="C76" s="77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</row>
    <row r="77" spans="2:20" s="22" customFormat="1" ht="19.899999999999999" customHeight="1" x14ac:dyDescent="0.25">
      <c r="B77" s="77"/>
      <c r="C77" s="77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137"/>
      <c r="T77" s="137"/>
    </row>
    <row r="78" spans="2:20" s="22" customFormat="1" ht="19.899999999999999" customHeight="1" x14ac:dyDescent="0.25">
      <c r="B78" s="77"/>
      <c r="C78" s="77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137"/>
      <c r="T78" s="137"/>
    </row>
    <row r="79" spans="2:20" s="22" customFormat="1" ht="19.899999999999999" customHeight="1" x14ac:dyDescent="0.25">
      <c r="B79" s="77"/>
      <c r="C79" s="77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137"/>
      <c r="T79" s="137"/>
    </row>
    <row r="80" spans="2:20" s="22" customFormat="1" ht="19.899999999999999" customHeight="1" x14ac:dyDescent="0.25">
      <c r="B80" s="77"/>
      <c r="C80" s="77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137"/>
      <c r="T80" s="137"/>
    </row>
    <row r="81" spans="2:20" s="22" customFormat="1" ht="19.899999999999999" customHeight="1" x14ac:dyDescent="0.25">
      <c r="B81" s="77"/>
      <c r="C81" s="77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137"/>
      <c r="T81" s="137"/>
    </row>
    <row r="82" spans="2:20" s="22" customFormat="1" ht="19.899999999999999" customHeight="1" x14ac:dyDescent="0.25">
      <c r="B82" s="77"/>
      <c r="C82" s="77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137"/>
      <c r="T82" s="137"/>
    </row>
    <row r="83" spans="2:20" s="22" customFormat="1" ht="19.899999999999999" customHeight="1" x14ac:dyDescent="0.25">
      <c r="B83" s="77"/>
      <c r="C83" s="77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137"/>
      <c r="T83" s="137"/>
    </row>
    <row r="84" spans="2:20" s="22" customFormat="1" ht="19.899999999999999" customHeight="1" x14ac:dyDescent="0.25">
      <c r="B84" s="77"/>
      <c r="C84" s="77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137"/>
      <c r="T84" s="137"/>
    </row>
    <row r="85" spans="2:20" s="22" customFormat="1" ht="19.899999999999999" customHeight="1" x14ac:dyDescent="0.25">
      <c r="B85" s="77"/>
      <c r="C85" s="77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137"/>
      <c r="T85" s="137"/>
    </row>
    <row r="86" spans="2:20" s="22" customFormat="1" ht="19.899999999999999" customHeight="1" x14ac:dyDescent="0.25">
      <c r="B86" s="77"/>
      <c r="C86" s="77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137"/>
      <c r="T86" s="137"/>
    </row>
    <row r="87" spans="2:20" s="22" customFormat="1" ht="19.899999999999999" customHeight="1" x14ac:dyDescent="0.25">
      <c r="B87" s="77"/>
      <c r="C87" s="77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137"/>
      <c r="T87" s="137"/>
    </row>
    <row r="88" spans="2:20" s="22" customFormat="1" ht="19.899999999999999" customHeight="1" x14ac:dyDescent="0.25">
      <c r="B88" s="77"/>
      <c r="C88" s="77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137"/>
      <c r="T88" s="137"/>
    </row>
    <row r="89" spans="2:20" s="22" customFormat="1" ht="19.899999999999999" customHeight="1" x14ac:dyDescent="0.25">
      <c r="B89" s="77"/>
      <c r="C89" s="77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137"/>
      <c r="T89" s="137"/>
    </row>
    <row r="90" spans="2:20" s="22" customFormat="1" x14ac:dyDescent="0.25">
      <c r="B90" s="77"/>
      <c r="C90" s="77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137"/>
      <c r="T90" s="137"/>
    </row>
    <row r="91" spans="2:20" s="22" customFormat="1" x14ac:dyDescent="0.25">
      <c r="B91" s="77"/>
      <c r="C91" s="77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137"/>
      <c r="T91" s="137"/>
    </row>
    <row r="92" spans="2:20" s="22" customFormat="1" x14ac:dyDescent="0.25">
      <c r="B92" s="77"/>
      <c r="C92" s="77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137"/>
      <c r="T92" s="137"/>
    </row>
    <row r="93" spans="2:20" s="22" customFormat="1" x14ac:dyDescent="0.25">
      <c r="B93" s="77"/>
      <c r="C93" s="77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137"/>
      <c r="T93" s="137"/>
    </row>
    <row r="94" spans="2:20" s="22" customFormat="1" x14ac:dyDescent="0.25">
      <c r="B94" s="77"/>
      <c r="C94" s="77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137"/>
      <c r="T94" s="137"/>
    </row>
    <row r="95" spans="2:20" s="22" customFormat="1" x14ac:dyDescent="0.25">
      <c r="B95" s="77"/>
      <c r="C95" s="77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137"/>
      <c r="T95" s="137"/>
    </row>
    <row r="96" spans="2:20" s="22" customFormat="1" x14ac:dyDescent="0.25">
      <c r="B96" s="77"/>
      <c r="C96" s="77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137"/>
      <c r="T96" s="137"/>
    </row>
    <row r="97" spans="2:20" s="22" customFormat="1" x14ac:dyDescent="0.25">
      <c r="B97" s="77"/>
      <c r="C97" s="77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137"/>
      <c r="T97" s="137"/>
    </row>
    <row r="98" spans="2:20" s="22" customFormat="1" x14ac:dyDescent="0.25">
      <c r="B98" s="77"/>
      <c r="C98" s="77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137"/>
      <c r="T98" s="137"/>
    </row>
    <row r="99" spans="2:20" s="22" customFormat="1" x14ac:dyDescent="0.25">
      <c r="B99" s="77"/>
      <c r="C99" s="77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137"/>
      <c r="T99" s="137"/>
    </row>
    <row r="100" spans="2:20" s="22" customFormat="1" x14ac:dyDescent="0.25">
      <c r="B100" s="77"/>
      <c r="C100" s="77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137"/>
      <c r="T100" s="137"/>
    </row>
    <row r="101" spans="2:20" s="22" customFormat="1" x14ac:dyDescent="0.25">
      <c r="B101" s="77"/>
      <c r="C101" s="77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137"/>
      <c r="T101" s="137"/>
    </row>
    <row r="102" spans="2:20" s="22" customFormat="1" x14ac:dyDescent="0.25">
      <c r="B102" s="77"/>
      <c r="C102" s="77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137"/>
      <c r="T102" s="137"/>
    </row>
    <row r="103" spans="2:20" s="22" customFormat="1" x14ac:dyDescent="0.25">
      <c r="B103" s="77"/>
      <c r="C103" s="77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137"/>
      <c r="T103" s="137"/>
    </row>
    <row r="104" spans="2:20" s="22" customFormat="1" x14ac:dyDescent="0.25">
      <c r="B104" s="77"/>
      <c r="C104" s="77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137"/>
      <c r="T104" s="137"/>
    </row>
    <row r="105" spans="2:20" s="22" customFormat="1" x14ac:dyDescent="0.25">
      <c r="B105" s="77"/>
      <c r="C105" s="77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137"/>
      <c r="T105" s="137"/>
    </row>
    <row r="106" spans="2:20" s="22" customFormat="1" x14ac:dyDescent="0.25">
      <c r="B106" s="77"/>
      <c r="C106" s="77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137"/>
      <c r="T106" s="137"/>
    </row>
    <row r="107" spans="2:20" s="22" customFormat="1" x14ac:dyDescent="0.25">
      <c r="B107" s="77"/>
      <c r="C107" s="77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137"/>
      <c r="T107" s="137"/>
    </row>
    <row r="108" spans="2:20" s="22" customFormat="1" x14ac:dyDescent="0.25">
      <c r="B108" s="77"/>
      <c r="C108" s="77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137"/>
      <c r="T108" s="137"/>
    </row>
    <row r="109" spans="2:20" s="22" customFormat="1" x14ac:dyDescent="0.25">
      <c r="B109" s="77"/>
      <c r="C109" s="77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137"/>
      <c r="T109" s="137"/>
    </row>
    <row r="110" spans="2:20" s="22" customFormat="1" x14ac:dyDescent="0.25">
      <c r="B110" s="77"/>
      <c r="C110" s="77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137"/>
      <c r="T110" s="137"/>
    </row>
    <row r="111" spans="2:20" s="22" customFormat="1" x14ac:dyDescent="0.25">
      <c r="B111" s="77"/>
      <c r="C111" s="77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137"/>
      <c r="T111" s="137"/>
    </row>
    <row r="112" spans="2:20" s="22" customFormat="1" x14ac:dyDescent="0.25">
      <c r="B112" s="77"/>
      <c r="C112" s="77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137"/>
      <c r="T112" s="137"/>
    </row>
    <row r="113" spans="2:21" s="22" customFormat="1" x14ac:dyDescent="0.25">
      <c r="B113" s="77"/>
      <c r="C113" s="77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137"/>
      <c r="T113" s="137"/>
    </row>
    <row r="114" spans="2:21" s="22" customFormat="1" x14ac:dyDescent="0.25">
      <c r="B114" s="77"/>
      <c r="C114" s="77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137"/>
      <c r="T114" s="137"/>
    </row>
    <row r="115" spans="2:21" s="22" customFormat="1" x14ac:dyDescent="0.25">
      <c r="B115" s="77"/>
      <c r="C115" s="77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137"/>
      <c r="T115" s="137"/>
    </row>
    <row r="116" spans="2:21" s="22" customFormat="1" x14ac:dyDescent="0.25">
      <c r="B116" s="77"/>
      <c r="C116" s="77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137"/>
      <c r="T116" s="137"/>
    </row>
    <row r="117" spans="2:21" s="22" customFormat="1" x14ac:dyDescent="0.25">
      <c r="B117" s="77"/>
      <c r="C117" s="77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137"/>
      <c r="T117" s="137"/>
    </row>
    <row r="118" spans="2:21" s="22" customFormat="1" x14ac:dyDescent="0.25">
      <c r="B118" s="77"/>
      <c r="C118" s="77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137"/>
      <c r="T118" s="137"/>
    </row>
    <row r="119" spans="2:21" s="22" customFormat="1" x14ac:dyDescent="0.25">
      <c r="B119" s="77"/>
      <c r="C119" s="77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137"/>
      <c r="T119" s="137"/>
    </row>
    <row r="120" spans="2:21" s="22" customFormat="1" x14ac:dyDescent="0.25">
      <c r="B120" s="77"/>
      <c r="C120" s="77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137"/>
      <c r="T120" s="137"/>
    </row>
    <row r="121" spans="2:21" s="22" customFormat="1" x14ac:dyDescent="0.25">
      <c r="B121" s="77"/>
      <c r="C121" s="77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137"/>
      <c r="T121" s="137"/>
    </row>
    <row r="122" spans="2:21" s="22" customFormat="1" x14ac:dyDescent="0.25">
      <c r="B122" s="99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</row>
    <row r="123" spans="2:21" s="22" customFormat="1" x14ac:dyDescent="0.25">
      <c r="B123" s="99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</row>
    <row r="124" spans="2:21" s="22" customFormat="1" x14ac:dyDescent="0.25">
      <c r="B124" s="99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</row>
    <row r="125" spans="2:21" s="22" customFormat="1" x14ac:dyDescent="0.25">
      <c r="B125" s="99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</row>
    <row r="126" spans="2:21" s="22" customFormat="1" x14ac:dyDescent="0.25">
      <c r="B126" s="99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</row>
    <row r="127" spans="2:21" s="22" customFormat="1" x14ac:dyDescent="0.25">
      <c r="B127" s="99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</row>
    <row r="128" spans="2:21" s="22" customFormat="1" x14ac:dyDescent="0.25">
      <c r="B128" s="99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</row>
    <row r="129" spans="2:21" s="22" customFormat="1" x14ac:dyDescent="0.25">
      <c r="B129" s="9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</row>
    <row r="130" spans="2:21" s="22" customFormat="1" x14ac:dyDescent="0.25">
      <c r="B130" s="99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</row>
    <row r="131" spans="2:21" s="22" customFormat="1" x14ac:dyDescent="0.25">
      <c r="B131" s="99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1" s="22" customFormat="1" x14ac:dyDescent="0.25">
      <c r="B132" s="99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</row>
    <row r="133" spans="2:21" s="22" customFormat="1" x14ac:dyDescent="0.25">
      <c r="B133" s="99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</row>
    <row r="134" spans="2:21" s="22" customFormat="1" x14ac:dyDescent="0.25">
      <c r="B134" s="99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</row>
    <row r="135" spans="2:21" s="22" customFormat="1" x14ac:dyDescent="0.25">
      <c r="B135" s="99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</row>
    <row r="136" spans="2:21" s="22" customFormat="1" x14ac:dyDescent="0.25">
      <c r="B136" s="99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1" s="22" customFormat="1" x14ac:dyDescent="0.25">
      <c r="B137" s="99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</sheetData>
  <sortState xmlns:xlrd2="http://schemas.microsoft.com/office/spreadsheetml/2017/richdata2" ref="D16:U21">
    <sortCondition descending="1" ref="U16:U21"/>
  </sortState>
  <mergeCells count="20">
    <mergeCell ref="H5:S5"/>
    <mergeCell ref="AA8:AB8"/>
    <mergeCell ref="W6:X6"/>
    <mergeCell ref="I7:N7"/>
    <mergeCell ref="W7:X7"/>
    <mergeCell ref="AA7:AB7"/>
    <mergeCell ref="J9:N9"/>
    <mergeCell ref="L10:N10"/>
    <mergeCell ref="J11:N11"/>
    <mergeCell ref="B13:B14"/>
    <mergeCell ref="C13:C14"/>
    <mergeCell ref="D13:D14"/>
    <mergeCell ref="E13:G14"/>
    <mergeCell ref="H13:H14"/>
    <mergeCell ref="I13:Q13"/>
    <mergeCell ref="R13:R14"/>
    <mergeCell ref="T13:T14"/>
    <mergeCell ref="U13:U14"/>
    <mergeCell ref="E26:H26"/>
    <mergeCell ref="E27:H27"/>
  </mergeCells>
  <dataValidations count="1">
    <dataValidation type="list" allowBlank="1" showInputMessage="1" showErrorMessage="1" sqref="I16:Q25" xr:uid="{00000000-0002-0000-0200-000000000000}">
      <formula1>"0,150,155,160,165,170,175,180,185,190,195,200,205,210,215,220,225,230,235,240,245,250,255,260,265,270,275,280,285,290,295,300,310,320,330,340,350,360,370,380,390,400,410,420,430,440,450,460"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pageSetup paperSize="9" scale="57" fitToHeight="0" orientation="landscape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Y98"/>
  <sheetViews>
    <sheetView topLeftCell="A10" workbookViewId="0">
      <selection activeCell="D16" sqref="D16"/>
    </sheetView>
  </sheetViews>
  <sheetFormatPr defaultColWidth="6.42578125" defaultRowHeight="15" x14ac:dyDescent="0.2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5" ht="18" x14ac:dyDescent="0.25">
      <c r="C1" s="1"/>
      <c r="D1" s="2" t="s">
        <v>50</v>
      </c>
      <c r="E1" s="2"/>
      <c r="F1" s="2"/>
      <c r="G1" s="2"/>
      <c r="H1" s="2"/>
      <c r="I1" s="3"/>
      <c r="K1" s="3"/>
      <c r="L1" s="3"/>
      <c r="M1" s="3"/>
    </row>
    <row r="2" spans="2:25" ht="15.75" x14ac:dyDescent="0.25">
      <c r="C2" s="1"/>
      <c r="D2" t="s">
        <v>51</v>
      </c>
      <c r="J2" s="4" t="s">
        <v>52</v>
      </c>
      <c r="N2" s="4"/>
    </row>
    <row r="3" spans="2:25" s="5" customFormat="1" ht="16.5" thickBot="1" x14ac:dyDescent="0.3">
      <c r="C3" s="2"/>
      <c r="D3" s="4"/>
    </row>
    <row r="4" spans="2:25" s="5" customFormat="1" ht="18.75" customHeight="1" x14ac:dyDescent="0.25">
      <c r="C4" s="2"/>
      <c r="D4" s="305" t="s">
        <v>98</v>
      </c>
      <c r="E4" s="305"/>
      <c r="F4" s="305"/>
      <c r="G4" s="305"/>
      <c r="H4" s="305"/>
      <c r="I4" s="305"/>
      <c r="J4" s="305"/>
      <c r="K4" s="305"/>
      <c r="L4" s="305"/>
      <c r="M4" s="305"/>
      <c r="N4" s="305"/>
      <c r="O4" s="305"/>
      <c r="P4" s="138"/>
      <c r="Q4" s="138"/>
      <c r="R4" s="138"/>
      <c r="S4" s="355" t="s">
        <v>0</v>
      </c>
      <c r="T4" s="356"/>
      <c r="U4" s="138"/>
      <c r="V4" s="138"/>
      <c r="W4" s="9"/>
      <c r="X4" s="9"/>
      <c r="Y4" s="9"/>
    </row>
    <row r="5" spans="2:25" s="5" customFormat="1" ht="21" thickBot="1" x14ac:dyDescent="0.35">
      <c r="C5" s="2"/>
      <c r="D5" s="306" t="s">
        <v>61</v>
      </c>
      <c r="E5" s="306"/>
      <c r="F5" s="306"/>
      <c r="G5" s="306"/>
      <c r="H5" s="306"/>
      <c r="I5" s="306"/>
      <c r="J5" s="306"/>
      <c r="K5" s="306"/>
      <c r="M5" s="12"/>
      <c r="N5" s="139"/>
      <c r="O5" s="139"/>
      <c r="Q5" s="9"/>
      <c r="R5" s="9"/>
      <c r="S5" s="351" t="s">
        <v>62</v>
      </c>
      <c r="T5" s="352"/>
      <c r="U5" s="9"/>
      <c r="V5" s="9"/>
      <c r="W5" s="9"/>
      <c r="X5" s="9"/>
      <c r="Y5" s="9"/>
    </row>
    <row r="6" spans="2:25" s="5" customFormat="1" ht="20.25" x14ac:dyDescent="0.3">
      <c r="C6" s="2"/>
      <c r="D6" s="307" t="s">
        <v>97</v>
      </c>
      <c r="E6" s="307"/>
      <c r="F6" s="307"/>
      <c r="G6" s="307"/>
      <c r="H6" s="307"/>
      <c r="I6" s="307"/>
      <c r="J6" s="307"/>
      <c r="K6" s="307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9"/>
      <c r="X6" s="9"/>
      <c r="Y6" s="9"/>
    </row>
    <row r="7" spans="2:25" s="5" customFormat="1" ht="13.5" customHeight="1" x14ac:dyDescent="0.3">
      <c r="C7" s="2"/>
      <c r="D7" s="310">
        <v>44311</v>
      </c>
      <c r="E7" s="310"/>
      <c r="F7" s="310"/>
      <c r="G7" s="310"/>
      <c r="H7" s="310"/>
      <c r="I7" s="310"/>
      <c r="J7" s="310"/>
      <c r="K7" s="310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9"/>
      <c r="X7" s="9"/>
      <c r="Y7" s="9"/>
    </row>
    <row r="8" spans="2:25" s="5" customFormat="1" ht="15.75" x14ac:dyDescent="0.25">
      <c r="C8" s="2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"/>
      <c r="X8" s="9"/>
      <c r="Y8" s="9"/>
    </row>
    <row r="9" spans="2:25" ht="16.5" thickBot="1" x14ac:dyDescent="0.3">
      <c r="C9" s="1"/>
      <c r="E9" s="2"/>
      <c r="F9" s="2"/>
      <c r="G9" s="2"/>
      <c r="H9" s="2"/>
      <c r="I9" s="16"/>
      <c r="J9" s="357"/>
      <c r="K9" s="357"/>
      <c r="M9" s="142"/>
      <c r="N9" s="106"/>
      <c r="O9" s="106"/>
      <c r="P9" s="18"/>
      <c r="R9" s="19"/>
      <c r="S9" s="20"/>
      <c r="T9" s="9"/>
      <c r="U9" s="9"/>
      <c r="V9" s="9"/>
    </row>
    <row r="10" spans="2:25" s="28" customFormat="1" ht="33" customHeight="1" thickBot="1" x14ac:dyDescent="0.3">
      <c r="B10" s="143" t="s">
        <v>55</v>
      </c>
      <c r="C10" s="144" t="s">
        <v>4</v>
      </c>
      <c r="D10" s="145" t="s">
        <v>63</v>
      </c>
      <c r="E10" s="143" t="s">
        <v>64</v>
      </c>
      <c r="F10" s="358" t="s">
        <v>65</v>
      </c>
      <c r="G10" s="359"/>
      <c r="H10" s="360"/>
      <c r="I10" s="143" t="s">
        <v>66</v>
      </c>
      <c r="J10" s="143" t="s">
        <v>67</v>
      </c>
      <c r="K10" s="143" t="s">
        <v>68</v>
      </c>
      <c r="L10" s="146" t="s">
        <v>69</v>
      </c>
      <c r="M10" s="146" t="s">
        <v>70</v>
      </c>
      <c r="P10" s="147"/>
    </row>
    <row r="11" spans="2:25" s="28" customFormat="1" ht="9" customHeight="1" thickBot="1" x14ac:dyDescent="0.3">
      <c r="B11" s="148"/>
      <c r="C11" s="149"/>
      <c r="D11" s="149"/>
      <c r="E11" s="149"/>
      <c r="F11" s="149"/>
      <c r="G11" s="149"/>
      <c r="H11" s="149"/>
      <c r="I11" s="149"/>
      <c r="J11" s="149"/>
      <c r="K11" s="149"/>
      <c r="L11" s="150"/>
      <c r="M11"/>
      <c r="P11" s="147"/>
    </row>
    <row r="12" spans="2:25" s="22" customFormat="1" ht="15" customHeight="1" thickBot="1" x14ac:dyDescent="0.3">
      <c r="B12" s="64" t="s">
        <v>21</v>
      </c>
      <c r="C12" s="268" t="s">
        <v>101</v>
      </c>
      <c r="D12" s="249" t="s">
        <v>102</v>
      </c>
      <c r="E12" s="151">
        <v>5</v>
      </c>
      <c r="F12" s="152">
        <v>1</v>
      </c>
      <c r="G12" s="152">
        <v>58</v>
      </c>
      <c r="H12" s="152">
        <v>19</v>
      </c>
      <c r="I12" s="153">
        <f t="shared" ref="I12:I30" si="0">SUM(F12*60+G12+H12*0.01)</f>
        <v>118.19</v>
      </c>
      <c r="J12" s="152"/>
      <c r="K12" s="39">
        <f t="shared" ref="K12:K30" si="1">IF(M12&lt;=150,0,IF(M12&gt;195,2,1))</f>
        <v>0</v>
      </c>
      <c r="L12" s="154">
        <f t="shared" ref="L12:L30" si="2">+E12-K12</f>
        <v>5</v>
      </c>
      <c r="M12" s="155">
        <f t="shared" ref="M12:M30" si="3">+I12+J12</f>
        <v>118.19</v>
      </c>
      <c r="N12"/>
      <c r="O12"/>
      <c r="P12"/>
      <c r="Q12"/>
      <c r="R12"/>
      <c r="S12"/>
      <c r="T12"/>
      <c r="U12"/>
      <c r="V12"/>
      <c r="W12"/>
      <c r="X12"/>
      <c r="Y12"/>
    </row>
    <row r="13" spans="2:25" s="22" customFormat="1" ht="15" customHeight="1" thickBot="1" x14ac:dyDescent="0.3">
      <c r="B13" s="64" t="s">
        <v>22</v>
      </c>
      <c r="C13" s="251" t="s">
        <v>114</v>
      </c>
      <c r="D13" s="249" t="s">
        <v>115</v>
      </c>
      <c r="E13" s="157">
        <v>5</v>
      </c>
      <c r="F13" s="158">
        <v>1</v>
      </c>
      <c r="G13" s="158">
        <v>58</v>
      </c>
      <c r="H13" s="158">
        <v>37</v>
      </c>
      <c r="I13" s="159">
        <f t="shared" si="0"/>
        <v>118.37</v>
      </c>
      <c r="J13" s="158"/>
      <c r="K13" s="52">
        <f t="shared" si="1"/>
        <v>0</v>
      </c>
      <c r="L13" s="160">
        <f t="shared" si="2"/>
        <v>5</v>
      </c>
      <c r="M13" s="161">
        <f t="shared" si="3"/>
        <v>118.37</v>
      </c>
      <c r="N13"/>
      <c r="O13"/>
      <c r="P13"/>
      <c r="Q13"/>
      <c r="R13"/>
      <c r="S13"/>
      <c r="T13"/>
      <c r="U13"/>
      <c r="V13"/>
      <c r="W13"/>
      <c r="X13"/>
      <c r="Y13"/>
    </row>
    <row r="14" spans="2:25" ht="15" customHeight="1" thickBot="1" x14ac:dyDescent="0.3">
      <c r="B14" s="64" t="s">
        <v>23</v>
      </c>
      <c r="C14" s="251" t="s">
        <v>103</v>
      </c>
      <c r="D14" s="249" t="s">
        <v>104</v>
      </c>
      <c r="E14" s="157">
        <v>5</v>
      </c>
      <c r="F14" s="158">
        <v>2</v>
      </c>
      <c r="G14" s="158">
        <v>7</v>
      </c>
      <c r="H14" s="158">
        <v>76</v>
      </c>
      <c r="I14" s="159">
        <f t="shared" si="0"/>
        <v>127.76</v>
      </c>
      <c r="J14" s="158"/>
      <c r="K14" s="52">
        <f t="shared" si="1"/>
        <v>0</v>
      </c>
      <c r="L14" s="160">
        <f t="shared" si="2"/>
        <v>5</v>
      </c>
      <c r="M14" s="161">
        <f t="shared" si="3"/>
        <v>127.76</v>
      </c>
    </row>
    <row r="15" spans="2:25" s="22" customFormat="1" ht="15" customHeight="1" thickBot="1" x14ac:dyDescent="0.3">
      <c r="B15" s="64" t="s">
        <v>24</v>
      </c>
      <c r="C15" s="168" t="s">
        <v>137</v>
      </c>
      <c r="D15" s="275" t="s">
        <v>136</v>
      </c>
      <c r="E15" s="157">
        <v>4</v>
      </c>
      <c r="F15" s="158">
        <v>1</v>
      </c>
      <c r="G15" s="158">
        <v>49</v>
      </c>
      <c r="H15" s="158">
        <v>16</v>
      </c>
      <c r="I15" s="159">
        <f t="shared" si="0"/>
        <v>109.16</v>
      </c>
      <c r="J15" s="158"/>
      <c r="K15" s="52">
        <f t="shared" si="1"/>
        <v>0</v>
      </c>
      <c r="L15" s="160">
        <f t="shared" si="2"/>
        <v>4</v>
      </c>
      <c r="M15" s="161">
        <f t="shared" si="3"/>
        <v>109.16</v>
      </c>
      <c r="O15"/>
      <c r="P15"/>
      <c r="Q15"/>
      <c r="R15"/>
    </row>
    <row r="16" spans="2:25" s="22" customFormat="1" ht="15" customHeight="1" thickBot="1" x14ac:dyDescent="0.3">
      <c r="B16" s="64" t="s">
        <v>25</v>
      </c>
      <c r="C16" s="269" t="s">
        <v>120</v>
      </c>
      <c r="D16" s="249" t="s">
        <v>134</v>
      </c>
      <c r="E16" s="157">
        <v>3</v>
      </c>
      <c r="F16" s="158">
        <v>1</v>
      </c>
      <c r="G16" s="158">
        <v>53</v>
      </c>
      <c r="H16" s="158">
        <v>94</v>
      </c>
      <c r="I16" s="159">
        <f t="shared" si="0"/>
        <v>113.94</v>
      </c>
      <c r="J16" s="158"/>
      <c r="K16" s="52">
        <f t="shared" si="1"/>
        <v>0</v>
      </c>
      <c r="L16" s="160">
        <f t="shared" si="2"/>
        <v>3</v>
      </c>
      <c r="M16" s="161">
        <f t="shared" si="3"/>
        <v>113.94</v>
      </c>
      <c r="N16"/>
      <c r="O16"/>
      <c r="P16"/>
      <c r="Q16"/>
      <c r="R16"/>
      <c r="S16"/>
      <c r="T16"/>
      <c r="U16"/>
      <c r="V16"/>
      <c r="W16"/>
      <c r="X16"/>
      <c r="Y16"/>
    </row>
    <row r="17" spans="2:25" s="22" customFormat="1" ht="15" customHeight="1" thickBot="1" x14ac:dyDescent="0.3">
      <c r="B17" s="64" t="s">
        <v>26</v>
      </c>
      <c r="C17" s="251" t="s">
        <v>108</v>
      </c>
      <c r="D17" s="249" t="s">
        <v>109</v>
      </c>
      <c r="E17" s="157">
        <v>2</v>
      </c>
      <c r="F17" s="158">
        <v>1</v>
      </c>
      <c r="G17" s="158">
        <v>51</v>
      </c>
      <c r="H17" s="158">
        <v>41</v>
      </c>
      <c r="I17" s="159">
        <f t="shared" si="0"/>
        <v>111.41</v>
      </c>
      <c r="J17" s="158"/>
      <c r="K17" s="52">
        <f t="shared" si="1"/>
        <v>0</v>
      </c>
      <c r="L17" s="160">
        <f t="shared" si="2"/>
        <v>2</v>
      </c>
      <c r="M17" s="161">
        <f t="shared" si="3"/>
        <v>111.41</v>
      </c>
      <c r="N17"/>
      <c r="O17"/>
      <c r="P17"/>
      <c r="Q17"/>
      <c r="R17"/>
      <c r="S17"/>
      <c r="T17"/>
      <c r="U17"/>
      <c r="V17"/>
      <c r="W17"/>
      <c r="X17"/>
      <c r="Y17"/>
    </row>
    <row r="18" spans="2:25" s="22" customFormat="1" ht="15" customHeight="1" thickBot="1" x14ac:dyDescent="0.3">
      <c r="B18" s="64" t="s">
        <v>27</v>
      </c>
      <c r="C18" s="269" t="s">
        <v>118</v>
      </c>
      <c r="D18" s="249" t="s">
        <v>134</v>
      </c>
      <c r="E18" s="157">
        <v>2</v>
      </c>
      <c r="F18" s="158">
        <v>2</v>
      </c>
      <c r="G18" s="158">
        <v>15</v>
      </c>
      <c r="H18" s="158">
        <v>73</v>
      </c>
      <c r="I18" s="159">
        <f t="shared" si="0"/>
        <v>135.72999999999999</v>
      </c>
      <c r="J18" s="158"/>
      <c r="K18" s="52">
        <f t="shared" si="1"/>
        <v>0</v>
      </c>
      <c r="L18" s="160">
        <f t="shared" si="2"/>
        <v>2</v>
      </c>
      <c r="M18" s="161">
        <f t="shared" si="3"/>
        <v>135.72999999999999</v>
      </c>
      <c r="N18"/>
      <c r="O18"/>
      <c r="P18"/>
      <c r="Q18"/>
      <c r="R18"/>
      <c r="S18"/>
      <c r="T18"/>
      <c r="U18"/>
      <c r="V18"/>
      <c r="W18"/>
      <c r="X18"/>
      <c r="Y18"/>
    </row>
    <row r="19" spans="2:25" s="22" customFormat="1" ht="15" customHeight="1" thickBot="1" x14ac:dyDescent="0.3">
      <c r="B19" s="64" t="s">
        <v>28</v>
      </c>
      <c r="C19" s="251" t="s">
        <v>106</v>
      </c>
      <c r="D19" s="249" t="s">
        <v>107</v>
      </c>
      <c r="E19" s="157">
        <v>3</v>
      </c>
      <c r="F19" s="158">
        <v>2</v>
      </c>
      <c r="G19" s="158">
        <v>39</v>
      </c>
      <c r="H19" s="158">
        <v>94</v>
      </c>
      <c r="I19" s="159">
        <f t="shared" si="0"/>
        <v>159.94</v>
      </c>
      <c r="J19" s="158"/>
      <c r="K19" s="52">
        <f t="shared" si="1"/>
        <v>1</v>
      </c>
      <c r="L19" s="160">
        <f t="shared" si="2"/>
        <v>2</v>
      </c>
      <c r="M19" s="161">
        <f t="shared" si="3"/>
        <v>159.94</v>
      </c>
      <c r="N19"/>
      <c r="O19"/>
      <c r="P19"/>
      <c r="Q19"/>
      <c r="R19"/>
      <c r="S19"/>
      <c r="T19"/>
      <c r="U19"/>
      <c r="V19"/>
      <c r="W19"/>
      <c r="X19"/>
      <c r="Y19"/>
    </row>
    <row r="20" spans="2:25" ht="15" customHeight="1" thickBot="1" x14ac:dyDescent="0.3">
      <c r="B20" s="64" t="s">
        <v>37</v>
      </c>
      <c r="C20" s="251" t="s">
        <v>105</v>
      </c>
      <c r="D20" s="249" t="s">
        <v>104</v>
      </c>
      <c r="E20" s="157">
        <v>3</v>
      </c>
      <c r="F20" s="158">
        <v>2</v>
      </c>
      <c r="G20" s="158">
        <v>47</v>
      </c>
      <c r="H20" s="158">
        <v>24</v>
      </c>
      <c r="I20" s="159">
        <f t="shared" si="0"/>
        <v>167.24</v>
      </c>
      <c r="J20" s="158"/>
      <c r="K20" s="52">
        <f t="shared" si="1"/>
        <v>1</v>
      </c>
      <c r="L20" s="160">
        <f t="shared" si="2"/>
        <v>2</v>
      </c>
      <c r="M20" s="161">
        <f t="shared" si="3"/>
        <v>167.24</v>
      </c>
    </row>
    <row r="21" spans="2:25" ht="15" customHeight="1" thickBot="1" x14ac:dyDescent="0.3">
      <c r="B21" s="64" t="s">
        <v>38</v>
      </c>
      <c r="C21" s="268" t="s">
        <v>123</v>
      </c>
      <c r="D21" s="249" t="s">
        <v>124</v>
      </c>
      <c r="E21" s="157">
        <v>4</v>
      </c>
      <c r="F21" s="158">
        <v>3</v>
      </c>
      <c r="G21" s="158">
        <v>55</v>
      </c>
      <c r="H21" s="158">
        <v>56</v>
      </c>
      <c r="I21" s="159">
        <f t="shared" si="0"/>
        <v>235.56</v>
      </c>
      <c r="J21" s="158"/>
      <c r="K21" s="52">
        <f t="shared" si="1"/>
        <v>2</v>
      </c>
      <c r="L21" s="160">
        <f t="shared" si="2"/>
        <v>2</v>
      </c>
      <c r="M21" s="161">
        <f t="shared" si="3"/>
        <v>235.56</v>
      </c>
    </row>
    <row r="22" spans="2:25" ht="15" customHeight="1" thickBot="1" x14ac:dyDescent="0.3">
      <c r="B22" s="64" t="s">
        <v>39</v>
      </c>
      <c r="C22" s="268" t="s">
        <v>100</v>
      </c>
      <c r="D22" s="249" t="s">
        <v>102</v>
      </c>
      <c r="E22" s="157">
        <v>4</v>
      </c>
      <c r="F22" s="158">
        <v>3</v>
      </c>
      <c r="G22" s="158">
        <v>32</v>
      </c>
      <c r="H22" s="158">
        <v>11</v>
      </c>
      <c r="I22" s="159">
        <f t="shared" si="0"/>
        <v>212.11</v>
      </c>
      <c r="J22" s="158">
        <v>30</v>
      </c>
      <c r="K22" s="52">
        <f t="shared" si="1"/>
        <v>2</v>
      </c>
      <c r="L22" s="160">
        <f t="shared" si="2"/>
        <v>2</v>
      </c>
      <c r="M22" s="161">
        <f t="shared" si="3"/>
        <v>242.11</v>
      </c>
    </row>
    <row r="23" spans="2:25" ht="15" customHeight="1" thickBot="1" x14ac:dyDescent="0.3">
      <c r="B23" s="64" t="s">
        <v>40</v>
      </c>
      <c r="C23" s="251" t="s">
        <v>110</v>
      </c>
      <c r="D23" s="249" t="s">
        <v>109</v>
      </c>
      <c r="E23" s="157">
        <v>1</v>
      </c>
      <c r="F23" s="158">
        <v>2</v>
      </c>
      <c r="G23" s="158">
        <v>21</v>
      </c>
      <c r="H23" s="158">
        <v>31</v>
      </c>
      <c r="I23" s="159">
        <f t="shared" si="0"/>
        <v>141.31</v>
      </c>
      <c r="J23" s="158"/>
      <c r="K23" s="52">
        <f t="shared" si="1"/>
        <v>0</v>
      </c>
      <c r="L23" s="160">
        <f t="shared" si="2"/>
        <v>1</v>
      </c>
      <c r="M23" s="161">
        <f t="shared" si="3"/>
        <v>141.31</v>
      </c>
      <c r="N23" s="165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</row>
    <row r="24" spans="2:25" ht="15" customHeight="1" thickBot="1" x14ac:dyDescent="0.3">
      <c r="B24" s="64" t="s">
        <v>41</v>
      </c>
      <c r="C24" s="251" t="s">
        <v>111</v>
      </c>
      <c r="D24" s="249" t="s">
        <v>109</v>
      </c>
      <c r="E24" s="157">
        <v>2</v>
      </c>
      <c r="F24" s="158">
        <v>2</v>
      </c>
      <c r="G24" s="158">
        <v>36</v>
      </c>
      <c r="H24" s="158">
        <v>81</v>
      </c>
      <c r="I24" s="159">
        <f t="shared" si="0"/>
        <v>156.81</v>
      </c>
      <c r="J24" s="158"/>
      <c r="K24" s="52">
        <f t="shared" si="1"/>
        <v>1</v>
      </c>
      <c r="L24" s="160">
        <f t="shared" si="2"/>
        <v>1</v>
      </c>
      <c r="M24" s="161">
        <f t="shared" si="3"/>
        <v>156.81</v>
      </c>
      <c r="P24" s="166"/>
      <c r="Q24" s="22"/>
      <c r="R24" s="22"/>
      <c r="S24" s="22"/>
      <c r="T24" s="22"/>
      <c r="U24" s="22"/>
      <c r="V24" s="22"/>
      <c r="W24" s="22"/>
      <c r="X24" s="22"/>
      <c r="Y24" s="22"/>
    </row>
    <row r="25" spans="2:25" ht="15" customHeight="1" thickBot="1" x14ac:dyDescent="0.3">
      <c r="B25" s="64" t="s">
        <v>42</v>
      </c>
      <c r="C25" s="268" t="s">
        <v>129</v>
      </c>
      <c r="D25" s="249" t="s">
        <v>124</v>
      </c>
      <c r="E25" s="157">
        <v>2</v>
      </c>
      <c r="F25" s="158">
        <v>4</v>
      </c>
      <c r="G25" s="158">
        <v>18</v>
      </c>
      <c r="H25" s="158">
        <v>1</v>
      </c>
      <c r="I25" s="159">
        <f t="shared" si="0"/>
        <v>258.01</v>
      </c>
      <c r="J25" s="158"/>
      <c r="K25" s="52">
        <f t="shared" si="1"/>
        <v>2</v>
      </c>
      <c r="L25" s="160">
        <f t="shared" si="2"/>
        <v>0</v>
      </c>
      <c r="M25" s="161">
        <f t="shared" si="3"/>
        <v>258.01</v>
      </c>
    </row>
    <row r="26" spans="2:25" ht="15" customHeight="1" thickBot="1" x14ac:dyDescent="0.3">
      <c r="B26" s="64" t="s">
        <v>43</v>
      </c>
      <c r="C26" s="292" t="s">
        <v>126</v>
      </c>
      <c r="D26" s="279" t="s">
        <v>124</v>
      </c>
      <c r="E26" s="157">
        <v>1</v>
      </c>
      <c r="F26" s="158">
        <v>3</v>
      </c>
      <c r="G26" s="158">
        <v>45</v>
      </c>
      <c r="H26" s="158">
        <v>17</v>
      </c>
      <c r="I26" s="159">
        <f t="shared" si="0"/>
        <v>225.17</v>
      </c>
      <c r="J26" s="158">
        <v>90</v>
      </c>
      <c r="K26" s="52">
        <f t="shared" si="1"/>
        <v>2</v>
      </c>
      <c r="L26" s="160">
        <f t="shared" si="2"/>
        <v>-1</v>
      </c>
      <c r="M26" s="161">
        <f t="shared" si="3"/>
        <v>315.16999999999996</v>
      </c>
    </row>
    <row r="27" spans="2:25" ht="15" customHeight="1" thickBot="1" x14ac:dyDescent="0.3">
      <c r="B27" s="64" t="s">
        <v>44</v>
      </c>
      <c r="C27" s="93" t="s">
        <v>138</v>
      </c>
      <c r="D27" s="279" t="s">
        <v>136</v>
      </c>
      <c r="E27" s="157">
        <v>1</v>
      </c>
      <c r="F27" s="158">
        <v>6</v>
      </c>
      <c r="G27" s="158">
        <v>42</v>
      </c>
      <c r="H27" s="158">
        <v>95</v>
      </c>
      <c r="I27" s="159">
        <f t="shared" si="0"/>
        <v>402.95</v>
      </c>
      <c r="J27" s="158"/>
      <c r="K27" s="52">
        <f t="shared" si="1"/>
        <v>2</v>
      </c>
      <c r="L27" s="160">
        <f t="shared" si="2"/>
        <v>-1</v>
      </c>
      <c r="M27" s="161">
        <f t="shared" si="3"/>
        <v>402.95</v>
      </c>
      <c r="P27" s="22"/>
      <c r="Q27" s="22"/>
      <c r="R27" s="22"/>
      <c r="S27" s="22"/>
      <c r="T27" s="22"/>
      <c r="U27" s="22"/>
      <c r="V27" s="22"/>
      <c r="W27" s="22"/>
      <c r="X27" s="22"/>
      <c r="Y27" s="22"/>
    </row>
    <row r="28" spans="2:25" ht="15" customHeight="1" thickBot="1" x14ac:dyDescent="0.3">
      <c r="B28" s="271" t="s">
        <v>45</v>
      </c>
      <c r="C28" s="292" t="s">
        <v>131</v>
      </c>
      <c r="D28" s="249" t="s">
        <v>124</v>
      </c>
      <c r="E28" s="157">
        <v>0</v>
      </c>
      <c r="F28" s="158">
        <v>3</v>
      </c>
      <c r="G28" s="158">
        <v>25</v>
      </c>
      <c r="H28" s="158">
        <v>11</v>
      </c>
      <c r="I28" s="159">
        <f t="shared" si="0"/>
        <v>205.11</v>
      </c>
      <c r="J28" s="158">
        <v>30</v>
      </c>
      <c r="K28" s="52">
        <f t="shared" si="1"/>
        <v>2</v>
      </c>
      <c r="L28" s="160">
        <f t="shared" si="2"/>
        <v>-2</v>
      </c>
      <c r="M28" s="161">
        <f t="shared" si="3"/>
        <v>235.11</v>
      </c>
    </row>
    <row r="29" spans="2:25" ht="15" customHeight="1" thickBot="1" x14ac:dyDescent="0.3">
      <c r="B29" s="271" t="s">
        <v>46</v>
      </c>
      <c r="C29" s="268" t="s">
        <v>127</v>
      </c>
      <c r="D29" s="249" t="s">
        <v>124</v>
      </c>
      <c r="E29" s="157"/>
      <c r="F29" s="158"/>
      <c r="G29" s="158"/>
      <c r="H29" s="158"/>
      <c r="I29" s="159">
        <f t="shared" si="0"/>
        <v>0</v>
      </c>
      <c r="J29" s="158"/>
      <c r="K29" s="52">
        <f t="shared" si="1"/>
        <v>0</v>
      </c>
      <c r="L29" s="160">
        <f t="shared" si="2"/>
        <v>0</v>
      </c>
      <c r="M29" s="161">
        <f t="shared" si="3"/>
        <v>0</v>
      </c>
      <c r="N29" t="s">
        <v>140</v>
      </c>
    </row>
    <row r="30" spans="2:25" ht="15" customHeight="1" thickBot="1" x14ac:dyDescent="0.3">
      <c r="B30" s="271" t="s">
        <v>47</v>
      </c>
      <c r="C30" s="268" t="s">
        <v>130</v>
      </c>
      <c r="D30" s="249" t="s">
        <v>124</v>
      </c>
      <c r="E30" s="157"/>
      <c r="F30" s="158"/>
      <c r="G30" s="158"/>
      <c r="H30" s="158"/>
      <c r="I30" s="159">
        <f t="shared" si="0"/>
        <v>0</v>
      </c>
      <c r="J30" s="158"/>
      <c r="K30" s="52">
        <f t="shared" si="1"/>
        <v>0</v>
      </c>
      <c r="L30" s="160">
        <f t="shared" si="2"/>
        <v>0</v>
      </c>
      <c r="M30" s="161">
        <f t="shared" si="3"/>
        <v>0</v>
      </c>
      <c r="N30" t="s">
        <v>140</v>
      </c>
    </row>
    <row r="31" spans="2:25" ht="15" customHeight="1" thickBot="1" x14ac:dyDescent="0.3">
      <c r="B31" s="271" t="s">
        <v>48</v>
      </c>
      <c r="C31" s="268"/>
      <c r="D31" s="249"/>
      <c r="E31" s="157"/>
      <c r="F31" s="158"/>
      <c r="G31" s="158"/>
      <c r="H31" s="158"/>
      <c r="I31" s="159"/>
      <c r="J31" s="158"/>
      <c r="K31" s="52"/>
      <c r="L31" s="160"/>
      <c r="M31" s="161"/>
    </row>
    <row r="32" spans="2:25" s="22" customFormat="1" x14ac:dyDescent="0.25">
      <c r="B32" s="77"/>
    </row>
    <row r="33" spans="2:24" s="22" customFormat="1" ht="15.75" x14ac:dyDescent="0.25">
      <c r="C33" s="85"/>
      <c r="D33" s="77" t="s">
        <v>29</v>
      </c>
      <c r="E33" s="336" t="s">
        <v>30</v>
      </c>
      <c r="F33" s="336"/>
      <c r="G33" s="336"/>
      <c r="H33" s="336"/>
      <c r="I33" s="79"/>
      <c r="J33" s="45"/>
      <c r="K33" s="80"/>
      <c r="L33" s="81"/>
      <c r="M33" s="79"/>
      <c r="N33" s="81"/>
      <c r="P33"/>
      <c r="Q33"/>
      <c r="W33" s="45"/>
      <c r="X33" s="45"/>
    </row>
    <row r="34" spans="2:24" s="22" customFormat="1" ht="21" x14ac:dyDescent="0.35">
      <c r="C34" s="85"/>
      <c r="D34" s="82" t="s">
        <v>31</v>
      </c>
      <c r="E34" s="77"/>
      <c r="F34" s="77"/>
      <c r="G34" s="77"/>
      <c r="H34" s="77"/>
      <c r="I34" s="83"/>
      <c r="J34" s="45"/>
      <c r="K34" s="83"/>
      <c r="L34"/>
      <c r="M34" s="84"/>
      <c r="N34"/>
      <c r="P34"/>
      <c r="Q34"/>
    </row>
    <row r="35" spans="2:24" s="22" customFormat="1" x14ac:dyDescent="0.25">
      <c r="B35" s="77"/>
    </row>
    <row r="36" spans="2:24" s="22" customFormat="1" x14ac:dyDescent="0.25"/>
    <row r="37" spans="2:24" s="22" customFormat="1" x14ac:dyDescent="0.25">
      <c r="B37" s="77"/>
    </row>
    <row r="38" spans="2:24" s="22" customFormat="1" x14ac:dyDescent="0.25">
      <c r="B38" s="77"/>
    </row>
    <row r="39" spans="2:24" s="22" customFormat="1" x14ac:dyDescent="0.25">
      <c r="B39" s="77"/>
    </row>
    <row r="40" spans="2:24" s="22" customFormat="1" x14ac:dyDescent="0.25">
      <c r="B40" s="77"/>
    </row>
    <row r="41" spans="2:24" s="22" customFormat="1" x14ac:dyDescent="0.25">
      <c r="B41" s="77"/>
    </row>
    <row r="42" spans="2:24" s="22" customFormat="1" x14ac:dyDescent="0.25">
      <c r="B42" s="77"/>
    </row>
    <row r="43" spans="2:24" s="22" customFormat="1" x14ac:dyDescent="0.25">
      <c r="B43" s="77"/>
    </row>
    <row r="44" spans="2:24" s="22" customFormat="1" x14ac:dyDescent="0.25">
      <c r="B44" s="77"/>
    </row>
    <row r="45" spans="2:24" s="22" customFormat="1" x14ac:dyDescent="0.25">
      <c r="B45" s="77"/>
    </row>
    <row r="46" spans="2:24" s="22" customFormat="1" x14ac:dyDescent="0.25">
      <c r="B46" s="77"/>
    </row>
    <row r="47" spans="2:24" s="22" customFormat="1" x14ac:dyDescent="0.25">
      <c r="B47" s="77"/>
    </row>
    <row r="48" spans="2:24" s="22" customFormat="1" x14ac:dyDescent="0.25">
      <c r="B48" s="77"/>
    </row>
    <row r="49" spans="2:2" s="22" customFormat="1" x14ac:dyDescent="0.25">
      <c r="B49" s="77"/>
    </row>
    <row r="50" spans="2:2" s="22" customFormat="1" x14ac:dyDescent="0.25">
      <c r="B50" s="77"/>
    </row>
    <row r="51" spans="2:2" s="22" customFormat="1" x14ac:dyDescent="0.25">
      <c r="B51" s="77"/>
    </row>
    <row r="52" spans="2:2" s="22" customFormat="1" x14ac:dyDescent="0.25">
      <c r="B52" s="77"/>
    </row>
    <row r="53" spans="2:2" s="22" customFormat="1" x14ac:dyDescent="0.25">
      <c r="B53" s="77"/>
    </row>
    <row r="54" spans="2:2" s="22" customFormat="1" x14ac:dyDescent="0.25">
      <c r="B54" s="77"/>
    </row>
    <row r="55" spans="2:2" s="22" customFormat="1" x14ac:dyDescent="0.25">
      <c r="B55" s="77"/>
    </row>
    <row r="56" spans="2:2" s="22" customFormat="1" x14ac:dyDescent="0.25">
      <c r="B56" s="77"/>
    </row>
    <row r="57" spans="2:2" s="22" customFormat="1" x14ac:dyDescent="0.25">
      <c r="B57" s="77"/>
    </row>
    <row r="58" spans="2:2" s="22" customFormat="1" x14ac:dyDescent="0.25">
      <c r="B58" s="77"/>
    </row>
    <row r="59" spans="2:2" s="22" customFormat="1" x14ac:dyDescent="0.25">
      <c r="B59" s="77"/>
    </row>
    <row r="60" spans="2:2" s="22" customFormat="1" x14ac:dyDescent="0.25">
      <c r="B60" s="77"/>
    </row>
    <row r="61" spans="2:2" s="22" customFormat="1" x14ac:dyDescent="0.25">
      <c r="B61" s="77"/>
    </row>
    <row r="62" spans="2:2" s="22" customFormat="1" x14ac:dyDescent="0.25">
      <c r="B62" s="77"/>
    </row>
    <row r="63" spans="2:2" s="22" customFormat="1" x14ac:dyDescent="0.25">
      <c r="B63" s="77"/>
    </row>
    <row r="64" spans="2:2" s="22" customFormat="1" x14ac:dyDescent="0.25">
      <c r="B64" s="77"/>
    </row>
    <row r="65" spans="2:2" s="22" customFormat="1" x14ac:dyDescent="0.25">
      <c r="B65" s="77"/>
    </row>
    <row r="66" spans="2:2" s="22" customFormat="1" x14ac:dyDescent="0.25">
      <c r="B66" s="77"/>
    </row>
    <row r="67" spans="2:2" s="22" customFormat="1" x14ac:dyDescent="0.25">
      <c r="B67" s="77"/>
    </row>
    <row r="68" spans="2:2" s="22" customFormat="1" x14ac:dyDescent="0.25">
      <c r="B68" s="77"/>
    </row>
    <row r="69" spans="2:2" s="22" customFormat="1" x14ac:dyDescent="0.25">
      <c r="B69" s="77"/>
    </row>
    <row r="70" spans="2:2" s="22" customFormat="1" x14ac:dyDescent="0.25">
      <c r="B70" s="77"/>
    </row>
    <row r="71" spans="2:2" s="22" customFormat="1" x14ac:dyDescent="0.25">
      <c r="B71" s="77"/>
    </row>
    <row r="72" spans="2:2" s="22" customFormat="1" x14ac:dyDescent="0.25">
      <c r="B72" s="77"/>
    </row>
    <row r="73" spans="2:2" s="22" customFormat="1" x14ac:dyDescent="0.25">
      <c r="B73" s="77"/>
    </row>
    <row r="74" spans="2:2" s="22" customFormat="1" x14ac:dyDescent="0.25">
      <c r="B74" s="77"/>
    </row>
    <row r="75" spans="2:2" s="22" customFormat="1" x14ac:dyDescent="0.25">
      <c r="B75" s="77"/>
    </row>
    <row r="76" spans="2:2" s="22" customFormat="1" x14ac:dyDescent="0.25">
      <c r="B76" s="77"/>
    </row>
    <row r="77" spans="2:2" s="22" customFormat="1" x14ac:dyDescent="0.25">
      <c r="B77" s="77"/>
    </row>
    <row r="78" spans="2:2" s="22" customFormat="1" x14ac:dyDescent="0.25">
      <c r="B78" s="77"/>
    </row>
    <row r="79" spans="2:2" s="22" customFormat="1" x14ac:dyDescent="0.25">
      <c r="B79" s="77"/>
    </row>
    <row r="80" spans="2:2" s="22" customFormat="1" x14ac:dyDescent="0.25">
      <c r="B80" s="77"/>
    </row>
    <row r="81" spans="2:13" s="22" customFormat="1" x14ac:dyDescent="0.25">
      <c r="B81" s="77"/>
    </row>
    <row r="82" spans="2:13" s="22" customFormat="1" x14ac:dyDescent="0.25">
      <c r="B82" s="77"/>
    </row>
    <row r="83" spans="2:13" s="22" customFormat="1" x14ac:dyDescent="0.25">
      <c r="B83" s="77"/>
    </row>
    <row r="84" spans="2:13" s="22" customFormat="1" x14ac:dyDescent="0.25">
      <c r="B84" s="77"/>
    </row>
    <row r="85" spans="2:13" s="22" customFormat="1" x14ac:dyDescent="0.25">
      <c r="B85" s="77"/>
    </row>
    <row r="86" spans="2:13" s="22" customFormat="1" x14ac:dyDescent="0.25">
      <c r="B86" s="77"/>
    </row>
    <row r="87" spans="2:13" s="22" customFormat="1" x14ac:dyDescent="0.25">
      <c r="B87" s="77"/>
    </row>
    <row r="88" spans="2:13" s="22" customFormat="1" x14ac:dyDescent="0.25">
      <c r="B88" s="77"/>
    </row>
    <row r="89" spans="2:13" s="22" customFormat="1" x14ac:dyDescent="0.25">
      <c r="B89" s="77"/>
    </row>
    <row r="90" spans="2:13" s="22" customFormat="1" x14ac:dyDescent="0.25">
      <c r="B90" s="77"/>
    </row>
    <row r="91" spans="2:13" s="22" customFormat="1" x14ac:dyDescent="0.25">
      <c r="B91" s="77"/>
    </row>
    <row r="92" spans="2:13" s="22" customFormat="1" x14ac:dyDescent="0.25">
      <c r="B92" s="77"/>
    </row>
    <row r="93" spans="2:13" s="22" customFormat="1" x14ac:dyDescent="0.25">
      <c r="B93" s="77"/>
    </row>
    <row r="94" spans="2:13" s="22" customFormat="1" x14ac:dyDescent="0.25">
      <c r="B94" s="77"/>
    </row>
    <row r="95" spans="2:13" s="22" customFormat="1" x14ac:dyDescent="0.25">
      <c r="B95" s="77"/>
    </row>
    <row r="96" spans="2:13" x14ac:dyDescent="0.25">
      <c r="B96" s="77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2:13" x14ac:dyDescent="0.25">
      <c r="B97" s="77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</row>
    <row r="98" spans="2:13" x14ac:dyDescent="0.25">
      <c r="B98" s="77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</row>
  </sheetData>
  <sortState xmlns:xlrd2="http://schemas.microsoft.com/office/spreadsheetml/2017/richdata2" ref="C12:M28">
    <sortCondition descending="1" ref="L12:L28"/>
    <sortCondition ref="M12:M28"/>
  </sortState>
  <mergeCells count="9">
    <mergeCell ref="J9:K9"/>
    <mergeCell ref="F10:H10"/>
    <mergeCell ref="E33:H33"/>
    <mergeCell ref="S4:T4"/>
    <mergeCell ref="D5:K5"/>
    <mergeCell ref="S5:T5"/>
    <mergeCell ref="D6:K6"/>
    <mergeCell ref="D7:K7"/>
    <mergeCell ref="D4:O4"/>
  </mergeCells>
  <dataValidations count="2">
    <dataValidation type="list" allowBlank="1" showInputMessage="1" showErrorMessage="1" sqref="E12:E15" xr:uid="{00000000-0002-0000-0300-000000000000}">
      <formula1>"0,1,2,3,4,5,"</formula1>
    </dataValidation>
    <dataValidation type="list" allowBlank="1" showInputMessage="1" showErrorMessage="1" sqref="J12:J31" xr:uid="{00000000-0002-0000-0300-000001000000}">
      <formula1>"30, 60, 90, 120, 150"</formula1>
    </dataValidation>
  </dataValidations>
  <pageMargins left="0.7" right="0.7" top="0.75" bottom="0.75" header="0.3" footer="0.3"/>
  <pageSetup paperSize="9" scale="68" fitToHeight="0" orientation="landscape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Y67"/>
  <sheetViews>
    <sheetView workbookViewId="0">
      <selection activeCell="R17" sqref="R17"/>
    </sheetView>
  </sheetViews>
  <sheetFormatPr defaultColWidth="6.42578125" defaultRowHeight="15" x14ac:dyDescent="0.2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bestFit="1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5" ht="18" x14ac:dyDescent="0.25">
      <c r="C1" s="1"/>
      <c r="D1" s="2" t="s">
        <v>50</v>
      </c>
      <c r="E1" s="2"/>
      <c r="F1" s="2"/>
      <c r="G1" s="2"/>
      <c r="H1" s="2"/>
      <c r="I1" s="3"/>
      <c r="K1" s="3"/>
      <c r="L1" s="3"/>
      <c r="M1" s="3"/>
    </row>
    <row r="2" spans="2:25" ht="15.75" x14ac:dyDescent="0.25">
      <c r="C2" s="1"/>
      <c r="D2" t="s">
        <v>51</v>
      </c>
      <c r="J2" s="4"/>
      <c r="N2" s="4"/>
    </row>
    <row r="3" spans="2:25" s="5" customFormat="1" ht="15.75" x14ac:dyDescent="0.25">
      <c r="C3" s="2"/>
      <c r="D3" s="4" t="s">
        <v>52</v>
      </c>
      <c r="P3" s="139"/>
      <c r="Q3" s="139"/>
    </row>
    <row r="4" spans="2:25" s="5" customFormat="1" ht="18.75" customHeight="1" thickBot="1" x14ac:dyDescent="0.3">
      <c r="C4" s="2"/>
      <c r="D4" s="305" t="s">
        <v>98</v>
      </c>
      <c r="E4" s="305"/>
      <c r="F4" s="305"/>
      <c r="G4" s="305"/>
      <c r="H4" s="305"/>
      <c r="I4" s="305"/>
      <c r="J4" s="305"/>
      <c r="K4" s="305"/>
      <c r="L4" s="305"/>
      <c r="M4" s="305"/>
      <c r="N4" s="305"/>
      <c r="O4" s="305"/>
      <c r="P4" s="139"/>
      <c r="Q4" s="139"/>
      <c r="R4" s="138"/>
      <c r="S4" s="138"/>
      <c r="T4" s="138"/>
      <c r="U4" s="138"/>
      <c r="V4" s="138"/>
      <c r="W4" s="9"/>
      <c r="X4" s="9"/>
      <c r="Y4" s="9"/>
    </row>
    <row r="5" spans="2:25" s="5" customFormat="1" ht="20.25" x14ac:dyDescent="0.3">
      <c r="C5" s="2"/>
      <c r="D5" s="306" t="s">
        <v>71</v>
      </c>
      <c r="E5" s="306"/>
      <c r="F5" s="306"/>
      <c r="G5" s="306"/>
      <c r="H5" s="306"/>
      <c r="I5" s="306"/>
      <c r="J5" s="306"/>
      <c r="K5" s="306"/>
      <c r="M5" s="12"/>
      <c r="N5" s="139"/>
      <c r="O5" s="139"/>
      <c r="Q5" s="361" t="s">
        <v>0</v>
      </c>
      <c r="R5" s="356"/>
      <c r="S5" s="9"/>
      <c r="T5" s="9"/>
      <c r="U5" s="9"/>
      <c r="V5" s="9"/>
      <c r="W5" s="9"/>
      <c r="X5" s="9"/>
      <c r="Y5" s="9"/>
    </row>
    <row r="6" spans="2:25" s="5" customFormat="1" ht="21" thickBot="1" x14ac:dyDescent="0.35">
      <c r="C6" s="2"/>
      <c r="D6" s="307" t="s">
        <v>97</v>
      </c>
      <c r="E6" s="307"/>
      <c r="F6" s="307"/>
      <c r="G6" s="307"/>
      <c r="H6" s="307"/>
      <c r="I6" s="307"/>
      <c r="J6" s="307"/>
      <c r="K6" s="307"/>
      <c r="L6" s="140"/>
      <c r="M6" s="140"/>
      <c r="N6" s="140"/>
      <c r="O6" s="140"/>
      <c r="P6" s="140"/>
      <c r="Q6" s="351" t="s">
        <v>62</v>
      </c>
      <c r="R6" s="352"/>
      <c r="S6" s="140"/>
      <c r="T6" s="140"/>
      <c r="U6" s="140"/>
      <c r="V6" s="140"/>
      <c r="W6" s="9"/>
      <c r="X6" s="9"/>
      <c r="Y6" s="9"/>
    </row>
    <row r="7" spans="2:25" s="5" customFormat="1" ht="13.5" customHeight="1" x14ac:dyDescent="0.3">
      <c r="C7" s="2"/>
      <c r="D7" s="310">
        <v>44311</v>
      </c>
      <c r="E7" s="310"/>
      <c r="F7" s="310"/>
      <c r="G7" s="310"/>
      <c r="H7" s="310"/>
      <c r="I7" s="310"/>
      <c r="J7" s="310"/>
      <c r="K7" s="310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9"/>
      <c r="X7" s="9"/>
      <c r="Y7" s="9"/>
    </row>
    <row r="8" spans="2:25" s="5" customFormat="1" ht="15.75" x14ac:dyDescent="0.25">
      <c r="C8" s="2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"/>
      <c r="X8" s="9"/>
      <c r="Y8" s="9"/>
    </row>
    <row r="9" spans="2:25" ht="16.5" thickBot="1" x14ac:dyDescent="0.3">
      <c r="C9" s="1"/>
      <c r="E9" s="2"/>
      <c r="F9" s="2"/>
      <c r="G9" s="2"/>
      <c r="H9" s="2"/>
      <c r="I9" s="16"/>
      <c r="J9" s="357"/>
      <c r="K9" s="357"/>
      <c r="M9" s="308"/>
      <c r="N9" s="309"/>
      <c r="O9" s="309"/>
      <c r="P9" s="18"/>
      <c r="R9" s="19"/>
      <c r="S9" s="20"/>
      <c r="T9" s="9"/>
      <c r="U9" s="9"/>
      <c r="V9" s="9"/>
    </row>
    <row r="10" spans="2:25" s="28" customFormat="1" ht="33" customHeight="1" thickBot="1" x14ac:dyDescent="0.3">
      <c r="B10" s="143" t="s">
        <v>55</v>
      </c>
      <c r="C10" s="144" t="s">
        <v>4</v>
      </c>
      <c r="D10" s="145" t="s">
        <v>63</v>
      </c>
      <c r="E10" s="143" t="s">
        <v>64</v>
      </c>
      <c r="F10" s="358" t="s">
        <v>65</v>
      </c>
      <c r="G10" s="359"/>
      <c r="H10" s="360"/>
      <c r="I10" s="143" t="s">
        <v>66</v>
      </c>
      <c r="J10" s="143" t="s">
        <v>67</v>
      </c>
      <c r="K10" s="143" t="s">
        <v>68</v>
      </c>
      <c r="L10" s="146" t="s">
        <v>69</v>
      </c>
      <c r="M10" s="146" t="s">
        <v>70</v>
      </c>
      <c r="P10" s="147"/>
    </row>
    <row r="11" spans="2:25" s="28" customFormat="1" ht="9" customHeight="1" thickBot="1" x14ac:dyDescent="0.3">
      <c r="B11" s="148"/>
      <c r="C11" s="149"/>
      <c r="D11" s="149"/>
      <c r="E11" s="149"/>
      <c r="F11" s="149"/>
      <c r="G11" s="149"/>
      <c r="H11" s="149"/>
      <c r="I11" s="149"/>
      <c r="J11" s="149"/>
      <c r="K11" s="149"/>
      <c r="L11" s="150"/>
      <c r="M11"/>
      <c r="P11" s="147"/>
    </row>
    <row r="12" spans="2:25" s="22" customFormat="1" ht="15" customHeight="1" x14ac:dyDescent="0.25">
      <c r="B12" s="167" t="s">
        <v>21</v>
      </c>
      <c r="C12" s="280" t="s">
        <v>117</v>
      </c>
      <c r="D12" s="282" t="s">
        <v>115</v>
      </c>
      <c r="E12" s="158">
        <v>4</v>
      </c>
      <c r="F12" s="158">
        <v>2</v>
      </c>
      <c r="G12" s="158">
        <v>53</v>
      </c>
      <c r="H12" s="158">
        <v>33</v>
      </c>
      <c r="I12" s="159">
        <f>SUM(F12*60+G12+H12*0.01)</f>
        <v>173.33</v>
      </c>
      <c r="J12" s="158"/>
      <c r="K12" s="52">
        <f>IF(M12&lt;=150,0,IF(M12&gt;195,2,1))</f>
        <v>1</v>
      </c>
      <c r="L12" s="160">
        <f>+E12-K12</f>
        <v>3</v>
      </c>
      <c r="M12" s="161">
        <f>+I12+J12</f>
        <v>173.33</v>
      </c>
      <c r="N12"/>
      <c r="O12"/>
      <c r="P12" s="166"/>
    </row>
    <row r="13" spans="2:25" s="22" customFormat="1" ht="15" customHeight="1" x14ac:dyDescent="0.25">
      <c r="B13" s="167" t="s">
        <v>22</v>
      </c>
      <c r="C13" s="281" t="s">
        <v>113</v>
      </c>
      <c r="D13" s="63" t="s">
        <v>132</v>
      </c>
      <c r="E13" s="158">
        <v>1</v>
      </c>
      <c r="F13" s="158">
        <v>2</v>
      </c>
      <c r="G13" s="158">
        <v>41</v>
      </c>
      <c r="H13" s="162">
        <v>17</v>
      </c>
      <c r="I13" s="159">
        <f>SUM(F13*60+G13+H13*0.01)</f>
        <v>161.16999999999999</v>
      </c>
      <c r="J13" s="158"/>
      <c r="K13" s="52">
        <f>IF(M13&lt;=150,0,IF(M13&gt;195,2,1))</f>
        <v>1</v>
      </c>
      <c r="L13" s="160">
        <f>+E13-K13</f>
        <v>0</v>
      </c>
      <c r="M13" s="161">
        <f>+I13+J13</f>
        <v>161.16999999999999</v>
      </c>
      <c r="O13"/>
      <c r="P13"/>
      <c r="Q13"/>
      <c r="R13"/>
    </row>
    <row r="14" spans="2:25" s="22" customFormat="1" ht="15" customHeight="1" x14ac:dyDescent="0.25">
      <c r="B14" s="167" t="s">
        <v>23</v>
      </c>
      <c r="C14" s="47" t="s">
        <v>133</v>
      </c>
      <c r="D14" s="48" t="s">
        <v>124</v>
      </c>
      <c r="E14" s="158">
        <v>2</v>
      </c>
      <c r="F14" s="158">
        <v>4</v>
      </c>
      <c r="G14" s="158">
        <v>0</v>
      </c>
      <c r="H14" s="158">
        <v>93</v>
      </c>
      <c r="I14" s="159">
        <f>SUM(F14*60+G14+H14*0.01)</f>
        <v>240.93</v>
      </c>
      <c r="J14" s="158">
        <v>30</v>
      </c>
      <c r="K14" s="52">
        <f>IF(M14&lt;=150,0,IF(M14&gt;195,2,1))</f>
        <v>2</v>
      </c>
      <c r="L14" s="160">
        <f>+E14-K14</f>
        <v>0</v>
      </c>
      <c r="M14" s="161">
        <f>+I14+J14</f>
        <v>270.93</v>
      </c>
      <c r="O14"/>
      <c r="P14"/>
      <c r="Q14"/>
      <c r="R14"/>
    </row>
    <row r="15" spans="2:25" s="22" customFormat="1" ht="15" customHeight="1" x14ac:dyDescent="0.25">
      <c r="B15" s="167" t="s">
        <v>24</v>
      </c>
      <c r="C15" s="168"/>
      <c r="D15" s="169"/>
      <c r="E15" s="158"/>
      <c r="F15" s="158"/>
      <c r="G15" s="158"/>
      <c r="H15" s="158"/>
      <c r="I15" s="159">
        <f t="shared" ref="I15:I16" si="0">SUM(F15*60+G15+H15*0.01)</f>
        <v>0</v>
      </c>
      <c r="J15" s="158"/>
      <c r="K15" s="52">
        <f t="shared" ref="K15:K16" si="1">IF(M15&lt;=150,0,IF(M15&gt;195,2,1))</f>
        <v>0</v>
      </c>
      <c r="L15" s="160">
        <f t="shared" ref="L15:L16" si="2">+E15-K15</f>
        <v>0</v>
      </c>
      <c r="M15" s="161">
        <f t="shared" ref="M15:M16" si="3">+I15+J15</f>
        <v>0</v>
      </c>
      <c r="O15"/>
      <c r="P15"/>
      <c r="Q15"/>
      <c r="R15"/>
    </row>
    <row r="16" spans="2:25" s="22" customFormat="1" ht="15" customHeight="1" x14ac:dyDescent="0.25">
      <c r="B16" s="167" t="s">
        <v>25</v>
      </c>
      <c r="C16" s="168"/>
      <c r="D16" s="169"/>
      <c r="E16" s="158"/>
      <c r="F16" s="158"/>
      <c r="G16" s="158"/>
      <c r="H16" s="158"/>
      <c r="I16" s="159">
        <f t="shared" si="0"/>
        <v>0</v>
      </c>
      <c r="J16" s="158"/>
      <c r="K16" s="52">
        <f t="shared" si="1"/>
        <v>0</v>
      </c>
      <c r="L16" s="160">
        <f t="shared" si="2"/>
        <v>0</v>
      </c>
      <c r="M16" s="161">
        <f t="shared" si="3"/>
        <v>0</v>
      </c>
    </row>
    <row r="17" spans="2:25" s="22" customFormat="1" ht="15" customHeight="1" x14ac:dyDescent="0.25">
      <c r="B17" s="167" t="s">
        <v>26</v>
      </c>
      <c r="C17" s="168"/>
      <c r="D17" s="169"/>
      <c r="E17" s="158"/>
      <c r="F17" s="158"/>
      <c r="G17" s="158"/>
      <c r="H17" s="158"/>
      <c r="I17" s="159"/>
      <c r="J17" s="158"/>
      <c r="K17" s="52"/>
      <c r="L17" s="160"/>
      <c r="M17" s="161"/>
      <c r="O17"/>
      <c r="P17"/>
      <c r="Q17"/>
      <c r="R17"/>
    </row>
    <row r="18" spans="2:25" s="22" customFormat="1" ht="19.5" customHeight="1" x14ac:dyDescent="0.25">
      <c r="B18" s="77"/>
      <c r="C18" s="82" t="s">
        <v>72</v>
      </c>
      <c r="D18" s="78" t="s">
        <v>30</v>
      </c>
      <c r="H18" s="170"/>
      <c r="N18"/>
      <c r="O18"/>
      <c r="P18"/>
      <c r="Q18"/>
      <c r="R18"/>
      <c r="S18"/>
      <c r="T18"/>
      <c r="U18"/>
      <c r="V18"/>
      <c r="W18"/>
      <c r="X18"/>
      <c r="Y18"/>
    </row>
    <row r="19" spans="2:25" ht="19.5" customHeight="1" x14ac:dyDescent="0.25">
      <c r="B19" s="77"/>
      <c r="C19" s="82" t="s">
        <v>31</v>
      </c>
      <c r="D19" s="77"/>
      <c r="E19" s="22"/>
      <c r="F19" s="22"/>
      <c r="G19" s="22"/>
      <c r="H19" s="171"/>
      <c r="I19" s="22"/>
      <c r="J19" s="22"/>
      <c r="K19" s="22"/>
      <c r="L19" s="22"/>
      <c r="M19" s="22"/>
    </row>
    <row r="20" spans="2:25" s="22" customFormat="1" ht="19.5" customHeight="1" x14ac:dyDescent="0.25">
      <c r="B20" s="77"/>
      <c r="N20"/>
      <c r="O20"/>
      <c r="P20"/>
      <c r="Q20"/>
      <c r="R20"/>
      <c r="S20"/>
      <c r="T20"/>
      <c r="U20"/>
      <c r="V20"/>
      <c r="W20"/>
      <c r="X20"/>
      <c r="Y20"/>
    </row>
    <row r="21" spans="2:25" s="22" customFormat="1" ht="19.5" customHeight="1" x14ac:dyDescent="0.25">
      <c r="B21" s="77"/>
      <c r="N21"/>
      <c r="O21"/>
      <c r="P21"/>
      <c r="Q21"/>
      <c r="R21"/>
      <c r="S21"/>
      <c r="T21"/>
      <c r="U21"/>
      <c r="V21"/>
      <c r="W21"/>
      <c r="X21"/>
      <c r="Y21"/>
    </row>
    <row r="22" spans="2:25" s="22" customFormat="1" ht="19.899999999999999" customHeight="1" x14ac:dyDescent="0.25">
      <c r="B22" s="77"/>
    </row>
    <row r="23" spans="2:25" s="22" customFormat="1" x14ac:dyDescent="0.25">
      <c r="B23" s="77"/>
    </row>
    <row r="24" spans="2:25" s="22" customFormat="1" x14ac:dyDescent="0.25">
      <c r="B24" s="77"/>
    </row>
    <row r="25" spans="2:25" s="22" customFormat="1" x14ac:dyDescent="0.25">
      <c r="B25" s="77"/>
    </row>
    <row r="26" spans="2:25" s="22" customFormat="1" x14ac:dyDescent="0.25">
      <c r="B26" s="77"/>
    </row>
    <row r="27" spans="2:25" s="22" customFormat="1" x14ac:dyDescent="0.25">
      <c r="B27" s="77"/>
    </row>
    <row r="28" spans="2:25" s="22" customFormat="1" x14ac:dyDescent="0.25">
      <c r="B28" s="77"/>
    </row>
    <row r="29" spans="2:25" s="22" customFormat="1" x14ac:dyDescent="0.25">
      <c r="B29" s="77"/>
    </row>
    <row r="30" spans="2:25" s="22" customFormat="1" x14ac:dyDescent="0.25">
      <c r="B30" s="77"/>
    </row>
    <row r="31" spans="2:25" s="22" customFormat="1" x14ac:dyDescent="0.25">
      <c r="B31" s="77"/>
    </row>
    <row r="32" spans="2:25" s="22" customFormat="1" x14ac:dyDescent="0.25">
      <c r="B32" s="77"/>
    </row>
    <row r="33" spans="2:2" s="22" customFormat="1" x14ac:dyDescent="0.25">
      <c r="B33" s="77"/>
    </row>
    <row r="34" spans="2:2" s="22" customFormat="1" x14ac:dyDescent="0.25">
      <c r="B34" s="77"/>
    </row>
    <row r="35" spans="2:2" s="22" customFormat="1" x14ac:dyDescent="0.25">
      <c r="B35" s="77"/>
    </row>
    <row r="36" spans="2:2" s="22" customFormat="1" x14ac:dyDescent="0.25">
      <c r="B36" s="77"/>
    </row>
    <row r="37" spans="2:2" s="22" customFormat="1" x14ac:dyDescent="0.25">
      <c r="B37" s="77"/>
    </row>
    <row r="38" spans="2:2" s="22" customFormat="1" x14ac:dyDescent="0.25">
      <c r="B38" s="77"/>
    </row>
    <row r="39" spans="2:2" s="22" customFormat="1" x14ac:dyDescent="0.25">
      <c r="B39" s="77"/>
    </row>
    <row r="40" spans="2:2" s="22" customFormat="1" x14ac:dyDescent="0.25">
      <c r="B40" s="77"/>
    </row>
    <row r="41" spans="2:2" s="22" customFormat="1" x14ac:dyDescent="0.25">
      <c r="B41" s="77"/>
    </row>
    <row r="42" spans="2:2" s="22" customFormat="1" x14ac:dyDescent="0.25">
      <c r="B42" s="77"/>
    </row>
    <row r="43" spans="2:2" s="22" customFormat="1" x14ac:dyDescent="0.25">
      <c r="B43" s="77"/>
    </row>
    <row r="44" spans="2:2" s="22" customFormat="1" x14ac:dyDescent="0.25">
      <c r="B44" s="77"/>
    </row>
    <row r="45" spans="2:2" s="22" customFormat="1" x14ac:dyDescent="0.25">
      <c r="B45" s="77"/>
    </row>
    <row r="46" spans="2:2" s="22" customFormat="1" x14ac:dyDescent="0.25">
      <c r="B46" s="77"/>
    </row>
    <row r="47" spans="2:2" s="22" customFormat="1" x14ac:dyDescent="0.25">
      <c r="B47" s="77"/>
    </row>
    <row r="48" spans="2:2" s="22" customFormat="1" x14ac:dyDescent="0.25">
      <c r="B48" s="77"/>
    </row>
    <row r="49" spans="2:13" s="22" customFormat="1" x14ac:dyDescent="0.25">
      <c r="B49" s="77"/>
    </row>
    <row r="50" spans="2:13" s="22" customFormat="1" x14ac:dyDescent="0.25">
      <c r="B50" s="77"/>
    </row>
    <row r="51" spans="2:13" s="22" customFormat="1" x14ac:dyDescent="0.25">
      <c r="B51" s="77"/>
    </row>
    <row r="52" spans="2:13" s="22" customFormat="1" x14ac:dyDescent="0.25">
      <c r="B52" s="77"/>
    </row>
    <row r="53" spans="2:13" s="22" customFormat="1" x14ac:dyDescent="0.25">
      <c r="B53" s="77"/>
    </row>
    <row r="54" spans="2:13" s="22" customFormat="1" x14ac:dyDescent="0.25">
      <c r="B54" s="77"/>
    </row>
    <row r="55" spans="2:13" s="22" customFormat="1" x14ac:dyDescent="0.25">
      <c r="B55" s="77"/>
    </row>
    <row r="56" spans="2:13" s="22" customFormat="1" x14ac:dyDescent="0.25">
      <c r="B56" s="77"/>
    </row>
    <row r="57" spans="2:13" s="22" customFormat="1" x14ac:dyDescent="0.25">
      <c r="B57" s="77"/>
    </row>
    <row r="58" spans="2:13" s="22" customFormat="1" x14ac:dyDescent="0.25">
      <c r="B58" s="77"/>
    </row>
    <row r="59" spans="2:13" s="22" customFormat="1" x14ac:dyDescent="0.25">
      <c r="B59" s="77"/>
    </row>
    <row r="60" spans="2:13" s="22" customFormat="1" x14ac:dyDescent="0.25">
      <c r="B60" s="77"/>
    </row>
    <row r="61" spans="2:13" s="22" customFormat="1" x14ac:dyDescent="0.25">
      <c r="B61" s="77"/>
    </row>
    <row r="62" spans="2:13" s="22" customFormat="1" x14ac:dyDescent="0.25">
      <c r="B62"/>
      <c r="C62"/>
      <c r="D62"/>
      <c r="E62"/>
      <c r="F62"/>
      <c r="G62"/>
      <c r="H62"/>
      <c r="I62"/>
      <c r="J62"/>
      <c r="K62"/>
      <c r="L62"/>
      <c r="M62"/>
    </row>
    <row r="63" spans="2:13" s="22" customFormat="1" x14ac:dyDescent="0.25">
      <c r="B63"/>
      <c r="C63"/>
      <c r="D63"/>
      <c r="E63"/>
      <c r="F63"/>
      <c r="G63"/>
      <c r="H63"/>
      <c r="I63"/>
      <c r="J63"/>
      <c r="K63"/>
      <c r="L63"/>
      <c r="M63"/>
    </row>
    <row r="64" spans="2:13" s="22" customFormat="1" x14ac:dyDescent="0.25">
      <c r="B64"/>
      <c r="C64"/>
      <c r="D64"/>
      <c r="E64"/>
      <c r="F64"/>
      <c r="G64"/>
      <c r="H64"/>
      <c r="I64"/>
      <c r="J64"/>
      <c r="K64"/>
      <c r="L64"/>
      <c r="M64"/>
    </row>
    <row r="65" spans="2:13" s="22" customFormat="1" x14ac:dyDescent="0.25">
      <c r="B65"/>
      <c r="C65"/>
      <c r="D65"/>
      <c r="E65"/>
      <c r="F65"/>
      <c r="G65"/>
      <c r="H65"/>
      <c r="I65"/>
      <c r="J65"/>
      <c r="K65"/>
      <c r="L65"/>
      <c r="M65"/>
    </row>
    <row r="66" spans="2:13" s="22" customFormat="1" x14ac:dyDescent="0.25">
      <c r="B66"/>
      <c r="C66"/>
      <c r="D66"/>
      <c r="E66"/>
      <c r="F66"/>
      <c r="G66"/>
      <c r="H66"/>
      <c r="I66"/>
      <c r="J66"/>
      <c r="K66"/>
      <c r="L66"/>
      <c r="M66"/>
    </row>
    <row r="67" spans="2:13" s="22" customFormat="1" x14ac:dyDescent="0.25">
      <c r="B67"/>
      <c r="C67"/>
      <c r="D67"/>
      <c r="E67"/>
      <c r="F67"/>
      <c r="G67"/>
      <c r="H67"/>
      <c r="I67"/>
      <c r="J67"/>
      <c r="K67"/>
      <c r="L67"/>
      <c r="M67"/>
    </row>
  </sheetData>
  <sortState xmlns:xlrd2="http://schemas.microsoft.com/office/spreadsheetml/2017/richdata2" ref="C12:M14">
    <sortCondition descending="1" ref="L12:L14"/>
    <sortCondition ref="M12:M14"/>
  </sortState>
  <mergeCells count="9">
    <mergeCell ref="D4:O4"/>
    <mergeCell ref="F10:H10"/>
    <mergeCell ref="D5:K5"/>
    <mergeCell ref="Q5:R5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E12:E17" xr:uid="{00000000-0002-0000-0400-000000000000}">
      <formula1>"0,1,2,3,4,5,"</formula1>
    </dataValidation>
    <dataValidation type="list" allowBlank="1" showInputMessage="1" showErrorMessage="1" sqref="J12:J17" xr:uid="{00000000-0002-0000-0400-000001000000}">
      <formula1>"30, 60, 90, 120, 150"</formula1>
    </dataValidation>
  </dataValidations>
  <pageMargins left="0.7" right="0.7" top="0.75" bottom="0.75" header="0.3" footer="0.3"/>
  <pageSetup paperSize="9" scale="72" fitToHeight="0" orientation="landscape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IV77"/>
  <sheetViews>
    <sheetView topLeftCell="A4" workbookViewId="0">
      <selection activeCell="P20" sqref="P20"/>
    </sheetView>
  </sheetViews>
  <sheetFormatPr defaultColWidth="6.42578125" defaultRowHeight="15" x14ac:dyDescent="0.25"/>
  <cols>
    <col min="1" max="1" width="5" style="172" customWidth="1"/>
    <col min="2" max="2" width="1" style="172" customWidth="1"/>
    <col min="3" max="3" width="25" style="172" customWidth="1"/>
    <col min="4" max="4" width="29.7109375" style="172" customWidth="1"/>
    <col min="5" max="9" width="6.140625" style="172" customWidth="1"/>
    <col min="10" max="10" width="6.5703125" style="172" customWidth="1"/>
    <col min="11" max="11" width="9.85546875" style="172" customWidth="1"/>
    <col min="12" max="13" width="9.28515625" style="172" customWidth="1"/>
    <col min="14" max="14" width="10.7109375" style="172" customWidth="1"/>
    <col min="15" max="15" width="16.140625" style="172" customWidth="1"/>
    <col min="16" max="16" width="19.42578125" style="172" customWidth="1"/>
    <col min="17" max="16384" width="6.42578125" style="172"/>
  </cols>
  <sheetData>
    <row r="2" spans="1:23" ht="18" x14ac:dyDescent="0.25">
      <c r="D2" s="173" t="s">
        <v>50</v>
      </c>
      <c r="E2" s="174"/>
      <c r="F2" s="174"/>
      <c r="G2" s="174"/>
      <c r="H2" s="174"/>
      <c r="I2" s="174"/>
      <c r="J2" s="174"/>
      <c r="K2" s="174"/>
    </row>
    <row r="3" spans="1:23" x14ac:dyDescent="0.25">
      <c r="D3" s="175" t="s">
        <v>73</v>
      </c>
      <c r="H3" s="176"/>
      <c r="R3" s="176"/>
      <c r="S3" s="176"/>
    </row>
    <row r="4" spans="1:23" s="177" customFormat="1" ht="12.75" x14ac:dyDescent="0.2">
      <c r="D4" s="176" t="s">
        <v>52</v>
      </c>
    </row>
    <row r="5" spans="1:23" s="177" customFormat="1" ht="18" customHeight="1" x14ac:dyDescent="0.25">
      <c r="D5" s="178"/>
      <c r="E5" s="178"/>
      <c r="F5" s="178"/>
      <c r="G5" s="178"/>
      <c r="H5" s="178"/>
      <c r="I5" s="178"/>
      <c r="J5" s="178"/>
      <c r="K5" s="178"/>
      <c r="L5" s="179"/>
      <c r="M5" s="179"/>
      <c r="O5" s="180"/>
      <c r="P5" s="180"/>
      <c r="Q5" s="180"/>
      <c r="R5" s="180"/>
      <c r="S5" s="180"/>
      <c r="T5" s="180"/>
      <c r="U5" s="180"/>
      <c r="V5" s="180"/>
      <c r="W5" s="180"/>
    </row>
    <row r="6" spans="1:23" s="177" customFormat="1" ht="20.25" x14ac:dyDescent="0.25">
      <c r="D6" s="305" t="s">
        <v>98</v>
      </c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180"/>
      <c r="Q6" s="180"/>
      <c r="R6" s="181"/>
      <c r="S6" s="180"/>
      <c r="T6" s="180"/>
      <c r="U6" s="180"/>
      <c r="V6" s="180"/>
      <c r="W6" s="180"/>
    </row>
    <row r="7" spans="1:23" s="177" customFormat="1" ht="15.75" x14ac:dyDescent="0.25">
      <c r="D7" s="363" t="s">
        <v>74</v>
      </c>
      <c r="E7" s="363"/>
      <c r="F7" s="363"/>
      <c r="G7" s="363"/>
      <c r="H7" s="363"/>
      <c r="I7" s="363"/>
      <c r="J7" s="363"/>
      <c r="K7" s="363"/>
      <c r="N7" s="180"/>
      <c r="O7" s="180"/>
      <c r="P7" s="180"/>
      <c r="Q7" s="180"/>
      <c r="R7" s="182"/>
      <c r="S7" s="180"/>
      <c r="T7" s="180"/>
      <c r="U7" s="180"/>
      <c r="V7" s="180"/>
      <c r="W7" s="180"/>
    </row>
    <row r="8" spans="1:23" s="177" customFormat="1" ht="10.5" customHeight="1" x14ac:dyDescent="0.25">
      <c r="D8" s="173"/>
      <c r="E8" s="173"/>
      <c r="F8" s="173"/>
      <c r="G8" s="173"/>
      <c r="H8" s="173"/>
      <c r="I8" s="173"/>
      <c r="J8" s="173"/>
      <c r="N8" s="180"/>
      <c r="O8" s="180"/>
      <c r="P8" s="180"/>
      <c r="Q8" s="180"/>
      <c r="R8" s="182"/>
      <c r="S8" s="180"/>
      <c r="T8" s="180"/>
      <c r="U8" s="180"/>
      <c r="V8" s="180"/>
      <c r="W8" s="180"/>
    </row>
    <row r="9" spans="1:23" s="177" customFormat="1" ht="15.75" x14ac:dyDescent="0.25">
      <c r="D9" s="364" t="s">
        <v>97</v>
      </c>
      <c r="E9" s="364"/>
      <c r="F9" s="364"/>
      <c r="G9" s="364"/>
      <c r="H9" s="364"/>
      <c r="I9" s="364"/>
      <c r="J9" s="364"/>
      <c r="K9" s="364"/>
      <c r="L9" s="182"/>
      <c r="M9" s="182"/>
      <c r="N9" s="181"/>
      <c r="O9" s="180"/>
      <c r="P9" s="180"/>
      <c r="Q9" s="180"/>
      <c r="R9" s="182"/>
      <c r="S9" s="180"/>
      <c r="T9" s="180"/>
      <c r="U9" s="180"/>
      <c r="V9" s="180"/>
      <c r="W9" s="180"/>
    </row>
    <row r="10" spans="1:23" ht="15.75" x14ac:dyDescent="0.25">
      <c r="D10" s="365">
        <v>44311</v>
      </c>
      <c r="E10" s="365"/>
      <c r="F10" s="365"/>
      <c r="G10" s="365"/>
      <c r="H10" s="365"/>
      <c r="I10" s="365"/>
      <c r="J10" s="365"/>
      <c r="K10" s="365"/>
      <c r="L10" s="183"/>
      <c r="M10" s="183"/>
      <c r="N10" s="180"/>
      <c r="O10" s="180"/>
      <c r="P10" s="181"/>
      <c r="Q10" s="181"/>
      <c r="R10" s="182"/>
      <c r="S10" s="181"/>
      <c r="T10" s="181"/>
      <c r="U10" s="181"/>
      <c r="V10" s="181"/>
      <c r="W10" s="181"/>
    </row>
    <row r="11" spans="1:23" x14ac:dyDescent="0.25">
      <c r="D11" s="248"/>
    </row>
    <row r="12" spans="1:23" s="189" customFormat="1" ht="40.5" customHeight="1" x14ac:dyDescent="0.25">
      <c r="A12" s="184" t="s">
        <v>55</v>
      </c>
      <c r="B12" s="184"/>
      <c r="C12" s="184" t="s">
        <v>4</v>
      </c>
      <c r="D12" s="185" t="s">
        <v>63</v>
      </c>
      <c r="E12" s="186" t="s">
        <v>75</v>
      </c>
      <c r="F12" s="187" t="s">
        <v>76</v>
      </c>
      <c r="G12" s="187" t="s">
        <v>77</v>
      </c>
      <c r="H12" s="366" t="s">
        <v>78</v>
      </c>
      <c r="I12" s="367"/>
      <c r="J12" s="368"/>
      <c r="K12" s="184" t="s">
        <v>79</v>
      </c>
      <c r="L12" s="188" t="s">
        <v>80</v>
      </c>
      <c r="M12" s="188" t="s">
        <v>81</v>
      </c>
      <c r="N12" s="184" t="s">
        <v>82</v>
      </c>
      <c r="Q12" s="190"/>
    </row>
    <row r="13" spans="1:23" s="189" customFormat="1" ht="6" customHeight="1" thickBot="1" x14ac:dyDescent="0.3">
      <c r="D13" s="191"/>
      <c r="Q13" s="190"/>
    </row>
    <row r="14" spans="1:23" s="201" customFormat="1" ht="15" customHeight="1" thickBot="1" x14ac:dyDescent="0.3">
      <c r="A14" s="64" t="s">
        <v>21</v>
      </c>
      <c r="B14" s="192"/>
      <c r="C14" s="268" t="s">
        <v>101</v>
      </c>
      <c r="D14" s="249" t="s">
        <v>102</v>
      </c>
      <c r="E14" s="193">
        <v>410</v>
      </c>
      <c r="F14" s="194">
        <v>390</v>
      </c>
      <c r="G14" s="195">
        <v>320</v>
      </c>
      <c r="H14" s="196">
        <v>3</v>
      </c>
      <c r="I14" s="194">
        <v>5</v>
      </c>
      <c r="J14" s="197">
        <v>59</v>
      </c>
      <c r="K14" s="198">
        <f t="shared" ref="K14:K26" si="0">ROUND((H14*60+I14+J14*0.01),0)+L14</f>
        <v>186</v>
      </c>
      <c r="L14" s="199"/>
      <c r="M14" s="199"/>
      <c r="N14" s="200">
        <f t="shared" ref="N14:N26" si="1">+(E14+F14+G14-K14*2)*2-M14</f>
        <v>1496</v>
      </c>
      <c r="P14" s="172"/>
      <c r="Q14" s="172"/>
      <c r="R14" s="172"/>
      <c r="S14" s="172"/>
    </row>
    <row r="15" spans="1:23" s="201" customFormat="1" ht="15" customHeight="1" thickBot="1" x14ac:dyDescent="0.3">
      <c r="A15" s="64" t="s">
        <v>22</v>
      </c>
      <c r="B15" s="202"/>
      <c r="C15" s="251" t="s">
        <v>114</v>
      </c>
      <c r="D15" s="249" t="s">
        <v>115</v>
      </c>
      <c r="E15" s="203">
        <v>295</v>
      </c>
      <c r="F15" s="204">
        <v>360</v>
      </c>
      <c r="G15" s="205">
        <v>310</v>
      </c>
      <c r="H15" s="206">
        <v>2</v>
      </c>
      <c r="I15" s="204">
        <v>59</v>
      </c>
      <c r="J15" s="207">
        <v>41</v>
      </c>
      <c r="K15" s="208">
        <f t="shared" si="0"/>
        <v>179</v>
      </c>
      <c r="L15" s="209"/>
      <c r="M15" s="209"/>
      <c r="N15" s="210">
        <f t="shared" si="1"/>
        <v>1214</v>
      </c>
      <c r="O15" s="172"/>
      <c r="P15" s="172"/>
      <c r="Q15" s="172"/>
      <c r="R15" s="172"/>
      <c r="S15" s="172"/>
    </row>
    <row r="16" spans="1:23" s="201" customFormat="1" ht="15" customHeight="1" thickBot="1" x14ac:dyDescent="0.3">
      <c r="A16" s="64" t="s">
        <v>23</v>
      </c>
      <c r="B16" s="202"/>
      <c r="C16" s="251" t="s">
        <v>103</v>
      </c>
      <c r="D16" s="249" t="s">
        <v>104</v>
      </c>
      <c r="E16" s="203">
        <v>340</v>
      </c>
      <c r="F16" s="204">
        <v>275</v>
      </c>
      <c r="G16" s="205">
        <v>310</v>
      </c>
      <c r="H16" s="206">
        <v>2</v>
      </c>
      <c r="I16" s="204">
        <v>47</v>
      </c>
      <c r="J16" s="207">
        <v>90</v>
      </c>
      <c r="K16" s="208">
        <f t="shared" si="0"/>
        <v>168</v>
      </c>
      <c r="L16" s="209"/>
      <c r="M16" s="209"/>
      <c r="N16" s="210">
        <f t="shared" si="1"/>
        <v>1178</v>
      </c>
      <c r="O16" s="172"/>
      <c r="P16" s="172"/>
      <c r="Q16" s="172"/>
      <c r="R16" s="172"/>
      <c r="S16" s="172"/>
    </row>
    <row r="17" spans="1:21" s="201" customFormat="1" ht="15" customHeight="1" thickBot="1" x14ac:dyDescent="0.3">
      <c r="A17" s="64" t="s">
        <v>24</v>
      </c>
      <c r="B17" s="202"/>
      <c r="C17" s="268" t="s">
        <v>131</v>
      </c>
      <c r="D17" s="249" t="s">
        <v>124</v>
      </c>
      <c r="E17" s="203">
        <v>430</v>
      </c>
      <c r="F17" s="204">
        <v>330</v>
      </c>
      <c r="G17" s="205">
        <v>160</v>
      </c>
      <c r="H17" s="206">
        <v>3</v>
      </c>
      <c r="I17" s="204">
        <v>2</v>
      </c>
      <c r="J17" s="207">
        <v>72</v>
      </c>
      <c r="K17" s="208">
        <f t="shared" si="0"/>
        <v>183</v>
      </c>
      <c r="L17" s="209"/>
      <c r="M17" s="209"/>
      <c r="N17" s="210">
        <f t="shared" si="1"/>
        <v>1108</v>
      </c>
      <c r="O17" s="172"/>
      <c r="P17" s="172"/>
      <c r="Q17" s="172"/>
      <c r="R17" s="172"/>
      <c r="S17" s="172"/>
    </row>
    <row r="18" spans="1:21" s="201" customFormat="1" ht="15" customHeight="1" thickBot="1" x14ac:dyDescent="0.3">
      <c r="A18" s="64" t="s">
        <v>25</v>
      </c>
      <c r="B18" s="202"/>
      <c r="C18" s="251" t="s">
        <v>110</v>
      </c>
      <c r="D18" s="249" t="s">
        <v>109</v>
      </c>
      <c r="E18" s="203">
        <v>250</v>
      </c>
      <c r="F18" s="204">
        <v>270</v>
      </c>
      <c r="G18" s="205">
        <v>380</v>
      </c>
      <c r="H18" s="206">
        <v>2</v>
      </c>
      <c r="I18" s="204">
        <v>52</v>
      </c>
      <c r="J18" s="207">
        <v>77</v>
      </c>
      <c r="K18" s="208">
        <f t="shared" si="0"/>
        <v>173</v>
      </c>
      <c r="L18" s="209"/>
      <c r="M18" s="209"/>
      <c r="N18" s="210">
        <f t="shared" si="1"/>
        <v>1108</v>
      </c>
      <c r="P18" s="172"/>
      <c r="Q18" s="172"/>
      <c r="R18" s="172"/>
    </row>
    <row r="19" spans="1:21" s="201" customFormat="1" ht="15" customHeight="1" thickBot="1" x14ac:dyDescent="0.3">
      <c r="A19" s="64" t="s">
        <v>26</v>
      </c>
      <c r="B19" s="202"/>
      <c r="C19" s="251" t="s">
        <v>108</v>
      </c>
      <c r="D19" s="249" t="s">
        <v>109</v>
      </c>
      <c r="E19" s="203">
        <v>265</v>
      </c>
      <c r="F19" s="204">
        <v>300</v>
      </c>
      <c r="G19" s="205">
        <v>330</v>
      </c>
      <c r="H19" s="206">
        <v>2</v>
      </c>
      <c r="I19" s="204">
        <v>59</v>
      </c>
      <c r="J19" s="207">
        <v>11</v>
      </c>
      <c r="K19" s="208">
        <f t="shared" si="0"/>
        <v>179</v>
      </c>
      <c r="L19" s="209"/>
      <c r="M19" s="209"/>
      <c r="N19" s="210">
        <f t="shared" si="1"/>
        <v>1074</v>
      </c>
      <c r="O19" s="172"/>
      <c r="P19" s="172"/>
      <c r="Q19" s="172"/>
      <c r="R19" s="172"/>
    </row>
    <row r="20" spans="1:21" s="201" customFormat="1" ht="15" customHeight="1" thickBot="1" x14ac:dyDescent="0.3">
      <c r="A20" s="64" t="s">
        <v>27</v>
      </c>
      <c r="B20" s="202"/>
      <c r="C20" s="269" t="s">
        <v>120</v>
      </c>
      <c r="D20" s="249" t="s">
        <v>134</v>
      </c>
      <c r="E20" s="203">
        <v>400</v>
      </c>
      <c r="F20" s="204">
        <v>140</v>
      </c>
      <c r="G20" s="205">
        <v>220</v>
      </c>
      <c r="H20" s="206">
        <v>3</v>
      </c>
      <c r="I20" s="204">
        <v>7</v>
      </c>
      <c r="J20" s="207">
        <v>97</v>
      </c>
      <c r="K20" s="208">
        <f t="shared" si="0"/>
        <v>188</v>
      </c>
      <c r="L20" s="209"/>
      <c r="M20" s="209"/>
      <c r="N20" s="210">
        <f t="shared" si="1"/>
        <v>768</v>
      </c>
      <c r="O20" s="172"/>
      <c r="P20" s="172"/>
      <c r="Q20" s="172"/>
      <c r="R20" s="172"/>
      <c r="S20" s="172"/>
    </row>
    <row r="21" spans="1:21" ht="15" customHeight="1" thickBot="1" x14ac:dyDescent="0.3">
      <c r="A21" s="64" t="s">
        <v>28</v>
      </c>
      <c r="B21" s="202"/>
      <c r="C21" s="251" t="s">
        <v>111</v>
      </c>
      <c r="D21" s="249" t="s">
        <v>109</v>
      </c>
      <c r="E21" s="203">
        <v>330</v>
      </c>
      <c r="F21" s="204">
        <v>130</v>
      </c>
      <c r="G21" s="205">
        <v>245</v>
      </c>
      <c r="H21" s="206">
        <v>3</v>
      </c>
      <c r="I21" s="204">
        <v>7</v>
      </c>
      <c r="J21" s="207">
        <v>50</v>
      </c>
      <c r="K21" s="208">
        <f t="shared" si="0"/>
        <v>188</v>
      </c>
      <c r="L21" s="209"/>
      <c r="M21" s="209"/>
      <c r="N21" s="210">
        <f t="shared" si="1"/>
        <v>658</v>
      </c>
      <c r="O21" s="201"/>
    </row>
    <row r="22" spans="1:21" ht="15" customHeight="1" thickBot="1" x14ac:dyDescent="0.3">
      <c r="A22" s="64" t="s">
        <v>37</v>
      </c>
      <c r="B22" s="202"/>
      <c r="C22" s="269" t="s">
        <v>118</v>
      </c>
      <c r="D22" s="249" t="s">
        <v>134</v>
      </c>
      <c r="E22" s="203">
        <v>230</v>
      </c>
      <c r="F22" s="204">
        <v>125</v>
      </c>
      <c r="G22" s="205">
        <v>185</v>
      </c>
      <c r="H22" s="206">
        <v>2</v>
      </c>
      <c r="I22" s="204">
        <v>11</v>
      </c>
      <c r="J22" s="207">
        <v>51</v>
      </c>
      <c r="K22" s="208">
        <f t="shared" si="0"/>
        <v>132</v>
      </c>
      <c r="L22" s="209"/>
      <c r="M22" s="209"/>
      <c r="N22" s="210">
        <f t="shared" si="1"/>
        <v>552</v>
      </c>
    </row>
    <row r="23" spans="1:21" ht="15" customHeight="1" thickBot="1" x14ac:dyDescent="0.3">
      <c r="A23" s="64" t="s">
        <v>38</v>
      </c>
      <c r="B23" s="202"/>
      <c r="C23" s="251" t="s">
        <v>106</v>
      </c>
      <c r="D23" s="249" t="s">
        <v>107</v>
      </c>
      <c r="E23" s="203">
        <v>420</v>
      </c>
      <c r="F23" s="204">
        <v>115</v>
      </c>
      <c r="G23" s="205">
        <v>115</v>
      </c>
      <c r="H23" s="206">
        <v>3</v>
      </c>
      <c r="I23" s="204">
        <v>44</v>
      </c>
      <c r="J23" s="207">
        <v>5</v>
      </c>
      <c r="K23" s="208">
        <f t="shared" si="0"/>
        <v>224</v>
      </c>
      <c r="L23" s="209"/>
      <c r="M23" s="209"/>
      <c r="N23" s="210">
        <f t="shared" si="1"/>
        <v>404</v>
      </c>
      <c r="O23" s="201"/>
    </row>
    <row r="24" spans="1:21" ht="15" customHeight="1" thickBot="1" x14ac:dyDescent="0.3">
      <c r="A24" s="64" t="s">
        <v>39</v>
      </c>
      <c r="B24" s="202"/>
      <c r="C24" s="168" t="s">
        <v>137</v>
      </c>
      <c r="D24" s="164" t="s">
        <v>136</v>
      </c>
      <c r="E24" s="203">
        <v>195</v>
      </c>
      <c r="F24" s="204">
        <v>110</v>
      </c>
      <c r="G24" s="205">
        <v>130</v>
      </c>
      <c r="H24" s="206">
        <v>2</v>
      </c>
      <c r="I24" s="204">
        <v>1</v>
      </c>
      <c r="J24" s="207">
        <v>10</v>
      </c>
      <c r="K24" s="208">
        <f t="shared" si="0"/>
        <v>121</v>
      </c>
      <c r="L24" s="209"/>
      <c r="M24" s="209"/>
      <c r="N24" s="210">
        <f t="shared" si="1"/>
        <v>386</v>
      </c>
    </row>
    <row r="25" spans="1:21" ht="15" customHeight="1" thickBot="1" x14ac:dyDescent="0.3">
      <c r="A25" s="64" t="s">
        <v>40</v>
      </c>
      <c r="B25" s="202"/>
      <c r="C25" s="251" t="s">
        <v>105</v>
      </c>
      <c r="D25" s="249" t="s">
        <v>104</v>
      </c>
      <c r="E25" s="203">
        <v>195</v>
      </c>
      <c r="F25" s="204">
        <v>220</v>
      </c>
      <c r="G25" s="205">
        <v>165</v>
      </c>
      <c r="H25" s="206">
        <v>3</v>
      </c>
      <c r="I25" s="204">
        <v>12</v>
      </c>
      <c r="J25" s="207">
        <v>79</v>
      </c>
      <c r="K25" s="208">
        <f t="shared" si="0"/>
        <v>193</v>
      </c>
      <c r="L25" s="209"/>
      <c r="M25" s="209">
        <v>100</v>
      </c>
      <c r="N25" s="210">
        <f t="shared" si="1"/>
        <v>288</v>
      </c>
      <c r="O25" s="201"/>
    </row>
    <row r="26" spans="1:21" s="201" customFormat="1" ht="15" customHeight="1" thickBot="1" x14ac:dyDescent="0.3">
      <c r="A26" s="64" t="s">
        <v>41</v>
      </c>
      <c r="B26" s="202"/>
      <c r="C26" s="268" t="s">
        <v>100</v>
      </c>
      <c r="D26" s="249" t="s">
        <v>102</v>
      </c>
      <c r="E26" s="203">
        <v>170</v>
      </c>
      <c r="F26" s="204">
        <v>210</v>
      </c>
      <c r="G26" s="205">
        <v>0</v>
      </c>
      <c r="H26" s="206">
        <v>2</v>
      </c>
      <c r="I26" s="204">
        <v>50</v>
      </c>
      <c r="J26" s="207">
        <v>67</v>
      </c>
      <c r="K26" s="208">
        <f t="shared" si="0"/>
        <v>171</v>
      </c>
      <c r="L26" s="209"/>
      <c r="M26" s="209"/>
      <c r="N26" s="210">
        <f t="shared" si="1"/>
        <v>76</v>
      </c>
      <c r="P26" s="172"/>
      <c r="U26" s="172"/>
    </row>
    <row r="27" spans="1:21" s="201" customFormat="1" ht="15" customHeight="1" thickBot="1" x14ac:dyDescent="0.3">
      <c r="A27" s="64" t="s">
        <v>42</v>
      </c>
      <c r="B27" s="202"/>
      <c r="C27" s="268" t="s">
        <v>126</v>
      </c>
      <c r="D27" s="279" t="s">
        <v>124</v>
      </c>
      <c r="E27" s="203">
        <v>120</v>
      </c>
      <c r="F27" s="204">
        <v>185</v>
      </c>
      <c r="G27" s="205">
        <v>0</v>
      </c>
      <c r="H27" s="206">
        <v>3</v>
      </c>
      <c r="I27" s="204">
        <v>11</v>
      </c>
      <c r="J27" s="207">
        <v>66</v>
      </c>
      <c r="K27" s="208">
        <f t="shared" ref="K27:K32" si="2">ROUND((H27*60+I27+J27*0.01),0)+L27</f>
        <v>192</v>
      </c>
      <c r="L27" s="209"/>
      <c r="M27" s="209">
        <v>200</v>
      </c>
      <c r="N27" s="210">
        <f t="shared" ref="N27:N32" si="3">+(E27+F27+G27-K27*2)*2-M27</f>
        <v>-358</v>
      </c>
      <c r="P27" s="172"/>
      <c r="U27" s="172"/>
    </row>
    <row r="28" spans="1:21" s="201" customFormat="1" ht="15" customHeight="1" thickBot="1" x14ac:dyDescent="0.3">
      <c r="A28" s="64" t="s">
        <v>43</v>
      </c>
      <c r="B28" s="202"/>
      <c r="C28" s="268" t="s">
        <v>123</v>
      </c>
      <c r="D28" s="249" t="s">
        <v>124</v>
      </c>
      <c r="E28" s="203">
        <v>160</v>
      </c>
      <c r="F28" s="204">
        <v>0</v>
      </c>
      <c r="G28" s="205">
        <v>0</v>
      </c>
      <c r="H28" s="206">
        <v>2</v>
      </c>
      <c r="I28" s="204">
        <v>57</v>
      </c>
      <c r="J28" s="207">
        <v>88</v>
      </c>
      <c r="K28" s="208">
        <f t="shared" si="2"/>
        <v>178</v>
      </c>
      <c r="L28" s="209"/>
      <c r="M28" s="209"/>
      <c r="N28" s="210">
        <f t="shared" si="3"/>
        <v>-392</v>
      </c>
      <c r="P28" s="172"/>
      <c r="U28" s="172"/>
    </row>
    <row r="29" spans="1:21" s="201" customFormat="1" ht="15" customHeight="1" thickBot="1" x14ac:dyDescent="0.3">
      <c r="A29" s="64" t="s">
        <v>44</v>
      </c>
      <c r="B29" s="202"/>
      <c r="C29" s="268" t="s">
        <v>127</v>
      </c>
      <c r="D29" s="249" t="s">
        <v>124</v>
      </c>
      <c r="E29" s="203"/>
      <c r="F29" s="204"/>
      <c r="G29" s="205"/>
      <c r="H29" s="206"/>
      <c r="I29" s="204"/>
      <c r="J29" s="207"/>
      <c r="K29" s="208">
        <f t="shared" si="2"/>
        <v>0</v>
      </c>
      <c r="L29" s="209"/>
      <c r="M29" s="209"/>
      <c r="N29" s="210">
        <f t="shared" si="3"/>
        <v>0</v>
      </c>
      <c r="O29" s="172" t="s">
        <v>140</v>
      </c>
      <c r="P29" s="172"/>
      <c r="U29" s="172"/>
    </row>
    <row r="30" spans="1:21" s="201" customFormat="1" ht="15" customHeight="1" thickBot="1" x14ac:dyDescent="0.3">
      <c r="A30" s="64" t="s">
        <v>45</v>
      </c>
      <c r="B30" s="202"/>
      <c r="C30" s="268" t="s">
        <v>129</v>
      </c>
      <c r="D30" s="249" t="s">
        <v>124</v>
      </c>
      <c r="E30" s="203"/>
      <c r="F30" s="204"/>
      <c r="G30" s="205"/>
      <c r="H30" s="206"/>
      <c r="I30" s="204"/>
      <c r="J30" s="207"/>
      <c r="K30" s="208">
        <f t="shared" si="2"/>
        <v>0</v>
      </c>
      <c r="L30" s="209"/>
      <c r="M30" s="209"/>
      <c r="N30" s="210">
        <f t="shared" si="3"/>
        <v>0</v>
      </c>
      <c r="O30" s="172" t="s">
        <v>141</v>
      </c>
      <c r="P30" s="172"/>
      <c r="U30" s="172"/>
    </row>
    <row r="31" spans="1:21" s="201" customFormat="1" ht="15" customHeight="1" thickBot="1" x14ac:dyDescent="0.3">
      <c r="A31" s="64" t="s">
        <v>46</v>
      </c>
      <c r="B31" s="202"/>
      <c r="C31" s="268" t="s">
        <v>130</v>
      </c>
      <c r="D31" s="249" t="s">
        <v>124</v>
      </c>
      <c r="E31" s="203"/>
      <c r="F31" s="204"/>
      <c r="G31" s="205"/>
      <c r="H31" s="206"/>
      <c r="I31" s="204"/>
      <c r="J31" s="207"/>
      <c r="K31" s="208">
        <f t="shared" si="2"/>
        <v>0</v>
      </c>
      <c r="L31" s="209"/>
      <c r="M31" s="209"/>
      <c r="N31" s="210">
        <f t="shared" si="3"/>
        <v>0</v>
      </c>
      <c r="O31" s="172" t="s">
        <v>140</v>
      </c>
      <c r="P31" s="172"/>
      <c r="U31" s="172"/>
    </row>
    <row r="32" spans="1:21" s="201" customFormat="1" ht="15" customHeight="1" thickBot="1" x14ac:dyDescent="0.3">
      <c r="A32" s="64" t="s">
        <v>47</v>
      </c>
      <c r="B32" s="202"/>
      <c r="C32" s="293" t="s">
        <v>138</v>
      </c>
      <c r="D32" s="274" t="s">
        <v>136</v>
      </c>
      <c r="E32" s="203"/>
      <c r="F32" s="204"/>
      <c r="G32" s="205"/>
      <c r="H32" s="206"/>
      <c r="I32" s="204"/>
      <c r="J32" s="207"/>
      <c r="K32" s="208">
        <f t="shared" si="2"/>
        <v>0</v>
      </c>
      <c r="L32" s="209"/>
      <c r="M32" s="209"/>
      <c r="N32" s="210">
        <f t="shared" si="3"/>
        <v>0</v>
      </c>
      <c r="O32" s="172" t="s">
        <v>139</v>
      </c>
      <c r="P32" s="172"/>
      <c r="U32" s="172"/>
    </row>
    <row r="33" spans="1:21" s="201" customFormat="1" ht="15" customHeight="1" thickBot="1" x14ac:dyDescent="0.3">
      <c r="A33" s="64" t="s">
        <v>48</v>
      </c>
      <c r="B33" s="202"/>
      <c r="C33" s="293"/>
      <c r="D33" s="274"/>
      <c r="E33" s="203"/>
      <c r="F33" s="204"/>
      <c r="G33" s="205"/>
      <c r="H33" s="206"/>
      <c r="I33" s="204"/>
      <c r="J33" s="207"/>
      <c r="K33" s="208"/>
      <c r="L33" s="209"/>
      <c r="M33" s="209"/>
      <c r="N33" s="210"/>
      <c r="P33" s="172"/>
      <c r="U33" s="172"/>
    </row>
    <row r="34" spans="1:21" s="201" customFormat="1" ht="15" customHeight="1" thickBot="1" x14ac:dyDescent="0.3">
      <c r="A34" s="64" t="s">
        <v>49</v>
      </c>
      <c r="B34" s="202"/>
      <c r="C34" s="293"/>
      <c r="D34" s="274"/>
      <c r="E34" s="203"/>
      <c r="F34" s="204"/>
      <c r="G34" s="205"/>
      <c r="H34" s="206"/>
      <c r="I34" s="204"/>
      <c r="J34" s="207"/>
      <c r="K34" s="208"/>
      <c r="L34" s="209"/>
      <c r="M34" s="209"/>
      <c r="N34" s="210"/>
      <c r="P34" s="172"/>
      <c r="U34" s="172"/>
    </row>
    <row r="35" spans="1:21" s="201" customFormat="1" ht="15" customHeight="1" thickBot="1" x14ac:dyDescent="0.3">
      <c r="A35" s="64"/>
      <c r="B35" s="211"/>
      <c r="C35" s="293"/>
      <c r="D35" s="274"/>
      <c r="E35" s="203"/>
      <c r="F35" s="204"/>
      <c r="G35" s="205"/>
      <c r="H35" s="206"/>
      <c r="I35" s="204"/>
      <c r="J35" s="207"/>
      <c r="K35" s="208"/>
      <c r="L35" s="209"/>
      <c r="M35" s="209"/>
      <c r="N35" s="210"/>
    </row>
    <row r="36" spans="1:21" s="201" customFormat="1" ht="19.899999999999999" customHeight="1" x14ac:dyDescent="0.25">
      <c r="A36" s="141"/>
      <c r="B36" s="202"/>
    </row>
    <row r="37" spans="1:21" s="201" customFormat="1" ht="19.899999999999999" customHeight="1" x14ac:dyDescent="0.25">
      <c r="A37" s="22"/>
      <c r="B37" s="202"/>
      <c r="C37" s="82" t="s">
        <v>29</v>
      </c>
      <c r="D37" s="78" t="s">
        <v>30</v>
      </c>
      <c r="E37" s="336"/>
      <c r="F37" s="369"/>
      <c r="G37" s="369"/>
      <c r="H37" s="45"/>
      <c r="I37" s="45"/>
      <c r="J37" s="45"/>
      <c r="K37" s="45"/>
      <c r="L37" s="45"/>
      <c r="M37" s="45"/>
      <c r="N37" s="22"/>
    </row>
    <row r="38" spans="1:21" s="201" customFormat="1" ht="19.899999999999999" customHeight="1" x14ac:dyDescent="0.25">
      <c r="A38" s="22"/>
      <c r="B38" s="202"/>
      <c r="C38" s="82" t="s">
        <v>31</v>
      </c>
      <c r="D38" s="362"/>
      <c r="E38" s="362"/>
      <c r="F38" s="362"/>
      <c r="G38" s="362"/>
      <c r="H38" s="362"/>
      <c r="I38" s="45"/>
      <c r="J38" s="45"/>
      <c r="K38" s="45"/>
      <c r="L38" s="45"/>
      <c r="M38" s="45"/>
      <c r="N38" s="22"/>
    </row>
    <row r="39" spans="1:21" s="201" customFormat="1" ht="19.899999999999999" customHeight="1" x14ac:dyDescent="0.25">
      <c r="A39" s="212"/>
      <c r="B39" s="202"/>
    </row>
    <row r="40" spans="1:21" s="201" customFormat="1" ht="19.899999999999999" customHeight="1" x14ac:dyDescent="0.25">
      <c r="A40" s="212"/>
      <c r="B40" s="202"/>
    </row>
    <row r="41" spans="1:21" s="201" customFormat="1" ht="19.899999999999999" customHeight="1" x14ac:dyDescent="0.25">
      <c r="A41" s="212"/>
      <c r="B41" s="202"/>
    </row>
    <row r="42" spans="1:21" s="201" customFormat="1" ht="19.899999999999999" customHeight="1" x14ac:dyDescent="0.25">
      <c r="A42" s="212"/>
      <c r="B42" s="202"/>
    </row>
    <row r="43" spans="1:21" s="201" customFormat="1" ht="19.899999999999999" customHeight="1" x14ac:dyDescent="0.25">
      <c r="A43" s="212"/>
      <c r="B43" s="202"/>
    </row>
    <row r="44" spans="1:21" s="201" customFormat="1" ht="19.899999999999999" customHeight="1" x14ac:dyDescent="0.25">
      <c r="A44" s="212"/>
      <c r="B44" s="202"/>
    </row>
    <row r="45" spans="1:21" s="201" customFormat="1" ht="19.899999999999999" customHeight="1" x14ac:dyDescent="0.25">
      <c r="A45" s="212"/>
      <c r="B45" s="202"/>
    </row>
    <row r="46" spans="1:21" s="201" customFormat="1" ht="19.899999999999999" customHeight="1" x14ac:dyDescent="0.25">
      <c r="A46" s="212"/>
      <c r="B46" s="202"/>
    </row>
    <row r="47" spans="1:21" s="201" customFormat="1" ht="19.899999999999999" customHeight="1" x14ac:dyDescent="0.25">
      <c r="A47" s="212"/>
      <c r="B47" s="202"/>
    </row>
    <row r="48" spans="1:21" s="201" customFormat="1" ht="19.899999999999999" customHeight="1" x14ac:dyDescent="0.25">
      <c r="A48" s="212"/>
      <c r="B48" s="202"/>
    </row>
    <row r="49" spans="1:256" s="201" customFormat="1" ht="19.899999999999999" customHeight="1" x14ac:dyDescent="0.25">
      <c r="A49" s="212"/>
      <c r="B49" s="202"/>
    </row>
    <row r="50" spans="1:256" s="201" customFormat="1" ht="19.899999999999999" customHeight="1" x14ac:dyDescent="0.25">
      <c r="A50" s="212"/>
      <c r="B50" s="202"/>
    </row>
    <row r="51" spans="1:256" s="201" customFormat="1" ht="19.899999999999999" customHeight="1" x14ac:dyDescent="0.25">
      <c r="A51" s="212"/>
      <c r="B51" s="202"/>
    </row>
    <row r="52" spans="1:256" s="201" customFormat="1" ht="19.899999999999999" customHeight="1" x14ac:dyDescent="0.25">
      <c r="A52" s="212"/>
      <c r="B52" s="202"/>
    </row>
    <row r="53" spans="1:256" s="201" customFormat="1" ht="20.100000000000001" customHeight="1" x14ac:dyDescent="0.25">
      <c r="A53" s="212"/>
      <c r="B53" s="212"/>
    </row>
    <row r="54" spans="1:256" s="201" customFormat="1" ht="20.100000000000001" customHeight="1" x14ac:dyDescent="0.25">
      <c r="A54" s="212"/>
      <c r="B54" s="77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</row>
    <row r="55" spans="1:256" s="201" customFormat="1" ht="20.100000000000001" customHeight="1" x14ac:dyDescent="0.25">
      <c r="A55" s="212"/>
      <c r="B55" s="77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</row>
    <row r="56" spans="1:256" s="201" customFormat="1" ht="20.100000000000001" customHeight="1" x14ac:dyDescent="0.25">
      <c r="A56" s="212"/>
      <c r="B56" s="212"/>
    </row>
    <row r="57" spans="1:256" s="201" customFormat="1" ht="20.100000000000001" customHeight="1" x14ac:dyDescent="0.25">
      <c r="A57" s="212"/>
      <c r="B57" s="212"/>
    </row>
    <row r="58" spans="1:256" s="201" customFormat="1" ht="20.100000000000001" customHeight="1" x14ac:dyDescent="0.25">
      <c r="A58" s="212"/>
      <c r="B58" s="212"/>
    </row>
    <row r="59" spans="1:256" s="201" customFormat="1" x14ac:dyDescent="0.25">
      <c r="A59" s="212"/>
      <c r="B59" s="212"/>
    </row>
    <row r="60" spans="1:256" s="201" customFormat="1" x14ac:dyDescent="0.25">
      <c r="A60" s="212"/>
      <c r="B60" s="212"/>
    </row>
    <row r="61" spans="1:256" s="201" customFormat="1" x14ac:dyDescent="0.25">
      <c r="A61" s="172"/>
      <c r="B61" s="212"/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</row>
    <row r="62" spans="1:256" s="201" customFormat="1" x14ac:dyDescent="0.25">
      <c r="A62" s="172"/>
      <c r="B62" s="212"/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</row>
    <row r="63" spans="1:256" s="201" customFormat="1" x14ac:dyDescent="0.25">
      <c r="A63" s="172"/>
      <c r="B63" s="212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</row>
    <row r="64" spans="1:256" s="201" customFormat="1" x14ac:dyDescent="0.25">
      <c r="A64" s="172"/>
      <c r="B64" s="212"/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2"/>
    </row>
    <row r="65" spans="1:14" s="201" customFormat="1" x14ac:dyDescent="0.25">
      <c r="A65" s="172"/>
      <c r="B65" s="212"/>
      <c r="C65" s="172"/>
      <c r="D65" s="172"/>
      <c r="E65" s="172"/>
      <c r="F65" s="172"/>
      <c r="G65" s="172"/>
      <c r="H65" s="172"/>
      <c r="I65" s="172"/>
      <c r="J65" s="172"/>
      <c r="K65" s="172"/>
      <c r="L65" s="172"/>
      <c r="M65" s="172"/>
      <c r="N65" s="172"/>
    </row>
    <row r="66" spans="1:14" s="201" customFormat="1" x14ac:dyDescent="0.25">
      <c r="A66" s="172"/>
      <c r="B66" s="212"/>
      <c r="C66" s="172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2"/>
    </row>
    <row r="67" spans="1:14" s="201" customFormat="1" x14ac:dyDescent="0.25">
      <c r="A67" s="172"/>
      <c r="B67" s="212"/>
      <c r="C67" s="172"/>
      <c r="D67" s="172"/>
      <c r="E67" s="172"/>
      <c r="F67" s="172"/>
      <c r="G67" s="172"/>
      <c r="H67" s="172"/>
      <c r="I67" s="172"/>
      <c r="J67" s="172"/>
      <c r="K67" s="172"/>
      <c r="L67" s="172"/>
      <c r="M67" s="172"/>
      <c r="N67" s="172"/>
    </row>
    <row r="68" spans="1:14" s="201" customFormat="1" x14ac:dyDescent="0.25">
      <c r="A68" s="172"/>
      <c r="B68" s="212"/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</row>
    <row r="69" spans="1:14" s="201" customFormat="1" x14ac:dyDescent="0.25">
      <c r="A69" s="172"/>
      <c r="B69" s="21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</row>
    <row r="70" spans="1:14" s="201" customFormat="1" x14ac:dyDescent="0.25">
      <c r="A70" s="172"/>
      <c r="B70" s="212"/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</row>
    <row r="71" spans="1:14" s="201" customFormat="1" x14ac:dyDescent="0.25">
      <c r="A71" s="172"/>
      <c r="B71" s="212"/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</row>
    <row r="72" spans="1:14" s="201" customFormat="1" x14ac:dyDescent="0.25">
      <c r="A72" s="172"/>
      <c r="B72" s="212"/>
      <c r="C72" s="172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</row>
    <row r="73" spans="1:14" s="201" customFormat="1" x14ac:dyDescent="0.25">
      <c r="A73" s="172"/>
      <c r="B73" s="212"/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</row>
    <row r="74" spans="1:14" s="201" customFormat="1" x14ac:dyDescent="0.25">
      <c r="A74" s="172"/>
      <c r="B74" s="212"/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</row>
    <row r="75" spans="1:14" s="201" customFormat="1" x14ac:dyDescent="0.25">
      <c r="A75" s="172"/>
      <c r="B75" s="212"/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</row>
    <row r="76" spans="1:14" s="201" customFormat="1" x14ac:dyDescent="0.25">
      <c r="A76" s="172"/>
      <c r="B76" s="212"/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</row>
    <row r="77" spans="1:14" s="201" customFormat="1" x14ac:dyDescent="0.25">
      <c r="A77" s="172"/>
      <c r="B77" s="21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2"/>
      <c r="N77" s="172"/>
    </row>
  </sheetData>
  <sortState xmlns:xlrd2="http://schemas.microsoft.com/office/spreadsheetml/2017/richdata2" ref="C14:N26">
    <sortCondition descending="1" ref="N14:N26"/>
  </sortState>
  <mergeCells count="7">
    <mergeCell ref="D6:O6"/>
    <mergeCell ref="D38:H38"/>
    <mergeCell ref="D7:K7"/>
    <mergeCell ref="D9:K9"/>
    <mergeCell ref="D10:K10"/>
    <mergeCell ref="H12:J12"/>
    <mergeCell ref="E37:G37"/>
  </mergeCells>
  <pageMargins left="0.7" right="0.7" top="0.75" bottom="0.75" header="0.3" footer="0.3"/>
  <pageSetup paperSize="9" scale="85" fitToHeight="0" orientation="landscape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IV42"/>
  <sheetViews>
    <sheetView workbookViewId="0">
      <selection activeCell="D15" sqref="D15"/>
    </sheetView>
  </sheetViews>
  <sheetFormatPr defaultColWidth="6.42578125" defaultRowHeight="15" x14ac:dyDescent="0.25"/>
  <cols>
    <col min="1" max="1" width="5" style="172" customWidth="1"/>
    <col min="2" max="2" width="1" style="172" customWidth="1"/>
    <col min="3" max="3" width="28.28515625" style="172" customWidth="1"/>
    <col min="4" max="4" width="29.7109375" style="172" customWidth="1"/>
    <col min="5" max="9" width="6.140625" style="172" customWidth="1"/>
    <col min="10" max="10" width="6.5703125" style="172" customWidth="1"/>
    <col min="11" max="11" width="9.85546875" style="172" customWidth="1"/>
    <col min="12" max="13" width="9.28515625" style="172" customWidth="1"/>
    <col min="14" max="15" width="10.7109375" style="172" customWidth="1"/>
    <col min="16" max="16" width="19.42578125" style="172" customWidth="1"/>
    <col min="17" max="16384" width="6.42578125" style="172"/>
  </cols>
  <sheetData>
    <row r="2" spans="1:23" ht="18" x14ac:dyDescent="0.25">
      <c r="D2" s="173" t="s">
        <v>50</v>
      </c>
      <c r="E2" s="174"/>
      <c r="F2" s="174"/>
      <c r="G2" s="174"/>
      <c r="H2" s="174"/>
      <c r="I2" s="174"/>
      <c r="J2" s="174"/>
      <c r="K2" s="174"/>
    </row>
    <row r="3" spans="1:23" x14ac:dyDescent="0.25">
      <c r="D3" s="175" t="s">
        <v>73</v>
      </c>
      <c r="H3" s="176" t="s">
        <v>52</v>
      </c>
      <c r="R3" s="176"/>
      <c r="S3" s="176"/>
    </row>
    <row r="4" spans="1:23" s="177" customFormat="1" x14ac:dyDescent="0.25">
      <c r="D4" s="176" t="s">
        <v>52</v>
      </c>
      <c r="E4" s="172"/>
      <c r="F4" s="172"/>
      <c r="G4" s="172"/>
    </row>
    <row r="5" spans="1:23" s="177" customFormat="1" ht="18" customHeight="1" x14ac:dyDescent="0.25">
      <c r="D5" s="178"/>
      <c r="E5" s="178"/>
      <c r="F5" s="178"/>
      <c r="G5" s="178"/>
      <c r="H5" s="178"/>
      <c r="I5" s="178"/>
      <c r="J5" s="178"/>
      <c r="K5" s="178"/>
      <c r="L5" s="179"/>
      <c r="M5" s="179"/>
      <c r="O5" s="180"/>
      <c r="P5" s="180"/>
      <c r="Q5" s="180"/>
      <c r="R5" s="180"/>
      <c r="S5" s="180"/>
      <c r="T5" s="180"/>
      <c r="U5" s="180"/>
      <c r="V5" s="180"/>
      <c r="W5" s="180"/>
    </row>
    <row r="6" spans="1:23" s="177" customFormat="1" ht="20.25" x14ac:dyDescent="0.25">
      <c r="D6" s="305" t="s">
        <v>98</v>
      </c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180"/>
      <c r="Q6" s="180"/>
      <c r="R6" s="181"/>
      <c r="S6" s="180"/>
      <c r="T6" s="180"/>
      <c r="U6" s="180"/>
      <c r="V6" s="180"/>
      <c r="W6" s="180"/>
    </row>
    <row r="7" spans="1:23" s="177" customFormat="1" ht="15.75" x14ac:dyDescent="0.25">
      <c r="D7" s="363" t="s">
        <v>83</v>
      </c>
      <c r="E7" s="363"/>
      <c r="F7" s="363"/>
      <c r="G7" s="363"/>
      <c r="H7" s="363"/>
      <c r="I7" s="363"/>
      <c r="J7" s="363"/>
      <c r="K7" s="363"/>
      <c r="N7" s="180"/>
      <c r="O7" s="180"/>
      <c r="P7" s="180"/>
      <c r="Q7" s="180"/>
      <c r="R7" s="182"/>
      <c r="S7" s="180"/>
      <c r="T7" s="180"/>
      <c r="U7" s="180"/>
      <c r="V7" s="180"/>
      <c r="W7" s="180"/>
    </row>
    <row r="8" spans="1:23" s="177" customFormat="1" ht="10.5" customHeight="1" x14ac:dyDescent="0.25">
      <c r="D8" s="173"/>
      <c r="E8" s="173"/>
      <c r="F8" s="173"/>
      <c r="G8" s="173"/>
      <c r="H8" s="173"/>
      <c r="I8" s="173"/>
      <c r="J8" s="173"/>
      <c r="N8" s="180"/>
      <c r="O8" s="180"/>
      <c r="P8" s="180"/>
      <c r="Q8" s="180"/>
      <c r="R8" s="182"/>
      <c r="S8" s="180"/>
      <c r="T8" s="180"/>
      <c r="U8" s="180"/>
      <c r="V8" s="180"/>
      <c r="W8" s="180"/>
    </row>
    <row r="9" spans="1:23" s="177" customFormat="1" ht="15.75" x14ac:dyDescent="0.25">
      <c r="D9" s="364" t="s">
        <v>97</v>
      </c>
      <c r="E9" s="364"/>
      <c r="F9" s="364"/>
      <c r="G9" s="364"/>
      <c r="H9" s="364"/>
      <c r="I9" s="364"/>
      <c r="J9" s="364"/>
      <c r="K9" s="364"/>
      <c r="L9" s="182"/>
      <c r="M9" s="182"/>
      <c r="N9" s="181"/>
      <c r="O9" s="180"/>
      <c r="P9" s="180"/>
      <c r="Q9" s="180"/>
      <c r="R9" s="182"/>
      <c r="S9" s="180"/>
      <c r="T9" s="180"/>
      <c r="U9" s="180"/>
      <c r="V9" s="180"/>
      <c r="W9" s="180"/>
    </row>
    <row r="10" spans="1:23" ht="15.75" x14ac:dyDescent="0.25">
      <c r="D10" s="365">
        <v>44311</v>
      </c>
      <c r="E10" s="365"/>
      <c r="F10" s="365"/>
      <c r="G10" s="365"/>
      <c r="H10" s="365"/>
      <c r="I10" s="365"/>
      <c r="J10" s="365"/>
      <c r="K10" s="365"/>
      <c r="L10" s="183"/>
      <c r="M10" s="183"/>
      <c r="N10" s="180"/>
      <c r="O10" s="180"/>
      <c r="P10" s="181"/>
      <c r="Q10" s="181"/>
      <c r="R10" s="182"/>
      <c r="S10" s="181"/>
      <c r="T10" s="181"/>
      <c r="U10" s="181"/>
      <c r="V10" s="181"/>
      <c r="W10" s="181"/>
    </row>
    <row r="12" spans="1:23" s="189" customFormat="1" ht="40.5" customHeight="1" x14ac:dyDescent="0.25">
      <c r="A12" s="184" t="s">
        <v>55</v>
      </c>
      <c r="B12" s="184"/>
      <c r="C12" s="184" t="s">
        <v>4</v>
      </c>
      <c r="D12" s="185" t="s">
        <v>63</v>
      </c>
      <c r="E12" s="186" t="s">
        <v>75</v>
      </c>
      <c r="F12" s="187" t="s">
        <v>76</v>
      </c>
      <c r="G12" s="187" t="s">
        <v>77</v>
      </c>
      <c r="H12" s="366" t="s">
        <v>78</v>
      </c>
      <c r="I12" s="367"/>
      <c r="J12" s="368"/>
      <c r="K12" s="184" t="s">
        <v>79</v>
      </c>
      <c r="L12" s="188" t="s">
        <v>80</v>
      </c>
      <c r="M12" s="188" t="s">
        <v>81</v>
      </c>
      <c r="N12" s="184" t="s">
        <v>82</v>
      </c>
      <c r="Q12" s="190"/>
    </row>
    <row r="13" spans="1:23" s="189" customFormat="1" ht="6" customHeight="1" x14ac:dyDescent="0.25">
      <c r="D13" s="191"/>
      <c r="Q13" s="190"/>
    </row>
    <row r="14" spans="1:23" s="201" customFormat="1" ht="15" customHeight="1" x14ac:dyDescent="0.25">
      <c r="A14" s="213" t="s">
        <v>21</v>
      </c>
      <c r="B14" s="202"/>
      <c r="C14" s="273" t="s">
        <v>117</v>
      </c>
      <c r="D14" s="163" t="s">
        <v>115</v>
      </c>
      <c r="E14" s="203">
        <v>260</v>
      </c>
      <c r="F14" s="204">
        <v>205</v>
      </c>
      <c r="G14" s="204">
        <v>185</v>
      </c>
      <c r="H14" s="214">
        <v>3</v>
      </c>
      <c r="I14" s="214">
        <v>23</v>
      </c>
      <c r="J14" s="214">
        <v>2</v>
      </c>
      <c r="K14" s="215">
        <f>ROUND((H14*60+I14+J14*0.01),0)+L14</f>
        <v>203</v>
      </c>
      <c r="L14" s="216"/>
      <c r="M14" s="216"/>
      <c r="N14" s="217">
        <f>+(E14+F14+G14-K14*2)*2-M14</f>
        <v>488</v>
      </c>
      <c r="P14" s="172"/>
      <c r="Q14" s="172"/>
      <c r="R14" s="172"/>
      <c r="S14" s="172"/>
    </row>
    <row r="15" spans="1:23" s="201" customFormat="1" ht="15" customHeight="1" x14ac:dyDescent="0.25">
      <c r="A15" s="213" t="s">
        <v>22</v>
      </c>
      <c r="B15" s="202"/>
      <c r="C15" s="272" t="s">
        <v>113</v>
      </c>
      <c r="D15" s="164" t="s">
        <v>132</v>
      </c>
      <c r="E15" s="203">
        <v>100</v>
      </c>
      <c r="F15" s="204">
        <v>235</v>
      </c>
      <c r="G15" s="204">
        <v>240</v>
      </c>
      <c r="H15" s="214">
        <v>3</v>
      </c>
      <c r="I15" s="214">
        <v>16</v>
      </c>
      <c r="J15" s="214">
        <v>97</v>
      </c>
      <c r="K15" s="215">
        <f>ROUND((H15*60+I15+J15*0.01),0)+L15</f>
        <v>197</v>
      </c>
      <c r="L15" s="216"/>
      <c r="M15" s="216"/>
      <c r="N15" s="217">
        <f>+(E15+F15+G15-K15*2)*2-M15</f>
        <v>362</v>
      </c>
      <c r="P15" s="172"/>
      <c r="Q15" s="172"/>
      <c r="R15" s="172"/>
      <c r="S15" s="172"/>
    </row>
    <row r="16" spans="1:23" s="201" customFormat="1" ht="15" customHeight="1" x14ac:dyDescent="0.25">
      <c r="A16" s="213" t="s">
        <v>23</v>
      </c>
      <c r="B16" s="202"/>
      <c r="C16" s="273" t="s">
        <v>133</v>
      </c>
      <c r="D16" s="163" t="s">
        <v>124</v>
      </c>
      <c r="E16" s="203"/>
      <c r="F16" s="204"/>
      <c r="G16" s="204"/>
      <c r="H16" s="214"/>
      <c r="I16" s="214"/>
      <c r="J16" s="214"/>
      <c r="K16" s="215">
        <f t="shared" ref="K16:K19" si="0">ROUND((H16*60+I16+J16*0.01),0)+L16</f>
        <v>0</v>
      </c>
      <c r="L16" s="216"/>
      <c r="M16" s="216"/>
      <c r="N16" s="217">
        <f t="shared" ref="N16:N19" si="1">+(E16+F16+G16-K16*2)*2-M16</f>
        <v>0</v>
      </c>
      <c r="O16" s="201" t="s">
        <v>140</v>
      </c>
      <c r="P16" s="172"/>
      <c r="Q16" s="172"/>
      <c r="R16" s="172"/>
      <c r="S16" s="172"/>
    </row>
    <row r="17" spans="1:256" s="201" customFormat="1" ht="15" customHeight="1" x14ac:dyDescent="0.25">
      <c r="A17" s="213" t="s">
        <v>24</v>
      </c>
      <c r="B17" s="202"/>
      <c r="C17" s="168"/>
      <c r="D17" s="156"/>
      <c r="E17" s="203"/>
      <c r="F17" s="204"/>
      <c r="G17" s="204"/>
      <c r="H17" s="204"/>
      <c r="I17" s="204"/>
      <c r="J17" s="204"/>
      <c r="K17" s="215">
        <f t="shared" si="0"/>
        <v>0</v>
      </c>
      <c r="L17" s="216"/>
      <c r="M17" s="216"/>
      <c r="N17" s="217">
        <f t="shared" si="1"/>
        <v>0</v>
      </c>
      <c r="P17" s="172"/>
      <c r="Q17" s="172"/>
      <c r="R17" s="172"/>
      <c r="S17" s="172"/>
    </row>
    <row r="18" spans="1:256" s="201" customFormat="1" ht="15" customHeight="1" x14ac:dyDescent="0.25">
      <c r="A18" s="213" t="s">
        <v>25</v>
      </c>
      <c r="B18" s="202"/>
      <c r="C18" s="168"/>
      <c r="D18" s="156"/>
      <c r="E18" s="203"/>
      <c r="F18" s="204"/>
      <c r="G18" s="204"/>
      <c r="H18" s="214"/>
      <c r="I18" s="214"/>
      <c r="J18" s="214"/>
      <c r="K18" s="215">
        <f t="shared" si="0"/>
        <v>0</v>
      </c>
      <c r="L18" s="204"/>
      <c r="M18" s="204"/>
      <c r="N18" s="217">
        <f t="shared" si="1"/>
        <v>0</v>
      </c>
      <c r="P18" s="172"/>
      <c r="Q18" s="172"/>
      <c r="R18" s="172"/>
      <c r="S18" s="172"/>
    </row>
    <row r="19" spans="1:256" s="201" customFormat="1" ht="15" customHeight="1" x14ac:dyDescent="0.25">
      <c r="A19" s="213" t="s">
        <v>26</v>
      </c>
      <c r="B19" s="212"/>
      <c r="C19" s="168"/>
      <c r="D19" s="156"/>
      <c r="E19" s="203"/>
      <c r="F19" s="203"/>
      <c r="G19" s="203"/>
      <c r="H19" s="214"/>
      <c r="I19" s="214"/>
      <c r="J19" s="214"/>
      <c r="K19" s="215">
        <f t="shared" si="0"/>
        <v>0</v>
      </c>
      <c r="L19" s="218"/>
      <c r="M19" s="218"/>
      <c r="N19" s="217">
        <f t="shared" si="1"/>
        <v>0</v>
      </c>
      <c r="P19" s="172"/>
      <c r="Q19" s="172"/>
      <c r="R19" s="172"/>
      <c r="S19" s="172"/>
    </row>
    <row r="20" spans="1:256" s="201" customFormat="1" ht="20.100000000000001" customHeight="1" x14ac:dyDescent="0.25">
      <c r="A20" s="212"/>
      <c r="B20" s="21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pans="1:256" s="201" customFormat="1" ht="20.100000000000001" customHeight="1" x14ac:dyDescent="0.25">
      <c r="A21" s="212"/>
      <c r="B21" s="212"/>
    </row>
    <row r="22" spans="1:256" s="201" customFormat="1" ht="20.100000000000001" customHeight="1" x14ac:dyDescent="0.25">
      <c r="A22" s="212"/>
      <c r="B22" s="212"/>
    </row>
    <row r="23" spans="1:256" s="201" customFormat="1" ht="20.100000000000001" customHeight="1" x14ac:dyDescent="0.25">
      <c r="A23" s="212"/>
      <c r="B23" s="212"/>
    </row>
    <row r="24" spans="1:256" s="201" customFormat="1" x14ac:dyDescent="0.25">
      <c r="A24" s="212"/>
      <c r="B24" s="212"/>
    </row>
    <row r="25" spans="1:256" s="201" customFormat="1" x14ac:dyDescent="0.25">
      <c r="A25" s="212"/>
      <c r="B25" s="212"/>
    </row>
    <row r="26" spans="1:256" s="201" customFormat="1" x14ac:dyDescent="0.25">
      <c r="A26" s="212"/>
      <c r="B26" s="212"/>
    </row>
    <row r="27" spans="1:256" s="201" customFormat="1" x14ac:dyDescent="0.25">
      <c r="A27" s="212"/>
      <c r="B27" s="212"/>
    </row>
    <row r="28" spans="1:256" s="201" customFormat="1" x14ac:dyDescent="0.25">
      <c r="A28" s="212"/>
      <c r="B28" s="212"/>
    </row>
    <row r="29" spans="1:256" s="201" customFormat="1" x14ac:dyDescent="0.25">
      <c r="A29" s="212"/>
      <c r="B29" s="212"/>
    </row>
    <row r="30" spans="1:256" s="201" customFormat="1" x14ac:dyDescent="0.25">
      <c r="A30" s="212"/>
      <c r="B30" s="212"/>
    </row>
    <row r="31" spans="1:256" s="201" customFormat="1" x14ac:dyDescent="0.25">
      <c r="A31" s="212"/>
      <c r="B31" s="212"/>
    </row>
    <row r="32" spans="1:256" s="201" customFormat="1" x14ac:dyDescent="0.25">
      <c r="A32" s="212"/>
      <c r="B32" s="212"/>
    </row>
    <row r="33" spans="1:14" s="201" customFormat="1" x14ac:dyDescent="0.25">
      <c r="A33" s="212"/>
      <c r="B33" s="212"/>
    </row>
    <row r="34" spans="1:14" s="201" customFormat="1" x14ac:dyDescent="0.25">
      <c r="A34" s="212"/>
      <c r="B34" s="212"/>
    </row>
    <row r="35" spans="1:14" s="201" customFormat="1" x14ac:dyDescent="0.25">
      <c r="A35" s="212"/>
      <c r="B35" s="212"/>
    </row>
    <row r="36" spans="1:14" s="201" customFormat="1" x14ac:dyDescent="0.25">
      <c r="A36" s="212"/>
      <c r="B36" s="212"/>
    </row>
    <row r="37" spans="1:14" s="201" customFormat="1" x14ac:dyDescent="0.25">
      <c r="A37" s="212"/>
      <c r="B37" s="212"/>
    </row>
    <row r="38" spans="1:14" s="201" customFormat="1" x14ac:dyDescent="0.25">
      <c r="A38" s="212"/>
      <c r="B38" s="212"/>
    </row>
    <row r="39" spans="1:14" s="201" customFormat="1" x14ac:dyDescent="0.25">
      <c r="A39" s="212"/>
      <c r="B39" s="212"/>
    </row>
    <row r="40" spans="1:14" s="201" customFormat="1" x14ac:dyDescent="0.25">
      <c r="A40" s="172"/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</row>
    <row r="41" spans="1:14" s="201" customFormat="1" x14ac:dyDescent="0.25">
      <c r="A41" s="172"/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</row>
    <row r="42" spans="1:14" s="201" customFormat="1" x14ac:dyDescent="0.25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</row>
  </sheetData>
  <sortState xmlns:xlrd2="http://schemas.microsoft.com/office/spreadsheetml/2017/richdata2" ref="C14:N15">
    <sortCondition descending="1" ref="N14:N15"/>
  </sortState>
  <mergeCells count="5">
    <mergeCell ref="D7:K7"/>
    <mergeCell ref="D9:K9"/>
    <mergeCell ref="D10:K10"/>
    <mergeCell ref="H12:J12"/>
    <mergeCell ref="D6:O6"/>
  </mergeCells>
  <dataValidations count="1">
    <dataValidation type="list" allowBlank="1" showInputMessage="1" showErrorMessage="1" sqref="E14:G19" xr:uid="{00000000-0002-0000-0600-000000000000}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</dataValidations>
  <pageMargins left="0.7" right="0.7" top="0.75" bottom="0.75" header="0.3" footer="0.3"/>
  <pageSetup paperSize="9" scale="86" fitToHeight="0" orientation="landscape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45"/>
  <sheetViews>
    <sheetView topLeftCell="A16" workbookViewId="0">
      <selection activeCell="A44" sqref="A44:XFD44"/>
    </sheetView>
  </sheetViews>
  <sheetFormatPr defaultRowHeight="15" x14ac:dyDescent="0.25"/>
  <cols>
    <col min="1" max="1" width="3.42578125" customWidth="1"/>
    <col min="2" max="2" width="13.140625" customWidth="1"/>
    <col min="3" max="3" width="12.28515625" customWidth="1"/>
    <col min="4" max="4" width="27.42578125" customWidth="1"/>
    <col min="5" max="5" width="9.5703125" customWidth="1"/>
    <col min="6" max="6" width="9.5703125" bestFit="1" customWidth="1"/>
    <col min="7" max="7" width="8.140625" customWidth="1"/>
    <col min="8" max="8" width="12.5703125" customWidth="1"/>
    <col min="9" max="11" width="8.140625" customWidth="1"/>
  </cols>
  <sheetData>
    <row r="1" spans="1:18" x14ac:dyDescent="0.25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19"/>
    </row>
    <row r="2" spans="1:18" ht="18" x14ac:dyDescent="0.25">
      <c r="A2" s="219"/>
      <c r="B2" s="219"/>
      <c r="C2" s="220"/>
      <c r="D2" s="221"/>
      <c r="E2" s="222" t="s">
        <v>50</v>
      </c>
      <c r="F2" s="223"/>
      <c r="G2" s="223"/>
      <c r="H2" s="223"/>
      <c r="I2" s="219"/>
      <c r="J2" s="219"/>
      <c r="K2" s="219"/>
    </row>
    <row r="3" spans="1:18" x14ac:dyDescent="0.25">
      <c r="A3" s="219"/>
      <c r="B3" s="219"/>
      <c r="C3" s="220"/>
      <c r="D3" s="221"/>
      <c r="E3" s="219" t="s">
        <v>51</v>
      </c>
      <c r="F3" s="219"/>
      <c r="H3" s="219"/>
      <c r="K3" s="219"/>
    </row>
    <row r="4" spans="1:18" x14ac:dyDescent="0.25">
      <c r="A4" s="225"/>
      <c r="B4" s="225"/>
      <c r="C4" s="225"/>
      <c r="D4" s="221"/>
      <c r="E4" s="224" t="s">
        <v>52</v>
      </c>
      <c r="F4" s="225"/>
      <c r="G4" s="225"/>
      <c r="H4" s="225"/>
      <c r="I4" s="225"/>
      <c r="J4" s="225"/>
      <c r="K4" s="225"/>
    </row>
    <row r="5" spans="1:18" ht="32.25" customHeight="1" x14ac:dyDescent="0.25">
      <c r="A5" s="225"/>
      <c r="B5" s="225"/>
      <c r="C5" s="225"/>
      <c r="D5" s="221"/>
      <c r="E5" s="222" t="s">
        <v>84</v>
      </c>
      <c r="G5" s="305" t="s">
        <v>98</v>
      </c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</row>
    <row r="6" spans="1:18" ht="15.75" x14ac:dyDescent="0.25">
      <c r="A6" s="225"/>
      <c r="B6" s="225"/>
      <c r="C6" s="225"/>
      <c r="D6" s="221"/>
      <c r="E6" s="222"/>
      <c r="G6" s="226"/>
      <c r="H6" s="227"/>
      <c r="I6" s="227"/>
      <c r="J6" s="227"/>
      <c r="K6" s="227"/>
    </row>
    <row r="7" spans="1:18" ht="15.75" x14ac:dyDescent="0.25">
      <c r="A7" s="225"/>
      <c r="B7" s="225"/>
      <c r="C7" s="225"/>
      <c r="D7" s="221"/>
      <c r="E7" s="222"/>
      <c r="G7" s="228" t="s">
        <v>85</v>
      </c>
      <c r="H7" s="229"/>
      <c r="I7" s="229"/>
      <c r="J7" s="229"/>
      <c r="K7" s="227"/>
    </row>
    <row r="8" spans="1:18" ht="15.75" x14ac:dyDescent="0.25">
      <c r="A8" s="225"/>
      <c r="B8" s="225"/>
      <c r="C8" s="225"/>
      <c r="D8" s="221"/>
      <c r="E8" s="222" t="s">
        <v>86</v>
      </c>
      <c r="G8" s="380" t="s">
        <v>97</v>
      </c>
      <c r="H8" s="381"/>
      <c r="I8" s="230"/>
      <c r="J8" s="230"/>
      <c r="K8" s="230"/>
    </row>
    <row r="9" spans="1:18" ht="15.75" x14ac:dyDescent="0.25">
      <c r="A9" s="219"/>
      <c r="B9" s="219"/>
      <c r="C9" s="220"/>
      <c r="D9" s="221"/>
      <c r="E9" s="222" t="s">
        <v>87</v>
      </c>
      <c r="G9" s="382">
        <v>44311</v>
      </c>
      <c r="H9" s="383"/>
      <c r="I9" s="227"/>
      <c r="J9" s="227"/>
      <c r="K9" s="219"/>
    </row>
    <row r="10" spans="1:18" x14ac:dyDescent="0.25">
      <c r="A10" s="219"/>
      <c r="B10" s="219"/>
      <c r="C10" s="219"/>
      <c r="D10" s="219"/>
    </row>
    <row r="11" spans="1:18" ht="66" customHeight="1" x14ac:dyDescent="0.25">
      <c r="A11" s="231" t="s">
        <v>3</v>
      </c>
      <c r="B11" s="384" t="s">
        <v>88</v>
      </c>
      <c r="C11" s="385"/>
      <c r="D11" s="232" t="s">
        <v>89</v>
      </c>
      <c r="E11" s="233" t="s">
        <v>90</v>
      </c>
      <c r="F11" s="233" t="s">
        <v>91</v>
      </c>
      <c r="G11" s="234" t="s">
        <v>92</v>
      </c>
      <c r="H11" s="234" t="s">
        <v>93</v>
      </c>
      <c r="I11" s="258" t="s">
        <v>94</v>
      </c>
      <c r="J11" s="234" t="s">
        <v>95</v>
      </c>
      <c r="K11" s="259" t="s">
        <v>96</v>
      </c>
    </row>
    <row r="12" spans="1:18" ht="15" customHeight="1" x14ac:dyDescent="0.25">
      <c r="A12" s="235">
        <v>1</v>
      </c>
      <c r="B12" s="376" t="s">
        <v>101</v>
      </c>
      <c r="C12" s="377"/>
      <c r="D12" s="249" t="s">
        <v>102</v>
      </c>
      <c r="E12" s="250">
        <v>17498</v>
      </c>
      <c r="F12" s="250">
        <v>17498</v>
      </c>
      <c r="G12" s="236" t="s">
        <v>121</v>
      </c>
      <c r="H12" s="128"/>
      <c r="I12" s="128" t="s">
        <v>121</v>
      </c>
      <c r="J12" s="128" t="s">
        <v>121</v>
      </c>
      <c r="K12" s="128" t="s">
        <v>121</v>
      </c>
    </row>
    <row r="13" spans="1:18" ht="15" customHeight="1" x14ac:dyDescent="0.25">
      <c r="A13" s="235">
        <v>2</v>
      </c>
      <c r="B13" s="376" t="s">
        <v>100</v>
      </c>
      <c r="C13" s="377"/>
      <c r="D13" s="249" t="s">
        <v>102</v>
      </c>
      <c r="E13" s="250">
        <v>74632</v>
      </c>
      <c r="F13" s="250">
        <v>74632</v>
      </c>
      <c r="G13" s="236" t="s">
        <v>121</v>
      </c>
      <c r="H13" s="128"/>
      <c r="I13" s="128" t="s">
        <v>121</v>
      </c>
      <c r="J13" s="128" t="s">
        <v>121</v>
      </c>
      <c r="K13" s="128" t="s">
        <v>121</v>
      </c>
    </row>
    <row r="14" spans="1:18" ht="15" customHeight="1" x14ac:dyDescent="0.25">
      <c r="A14" s="235">
        <v>3</v>
      </c>
      <c r="B14" s="376" t="s">
        <v>99</v>
      </c>
      <c r="C14" s="377"/>
      <c r="D14" s="249" t="s">
        <v>102</v>
      </c>
      <c r="E14" s="250">
        <v>848088</v>
      </c>
      <c r="F14" s="250">
        <v>848088</v>
      </c>
      <c r="G14" s="236" t="s">
        <v>121</v>
      </c>
      <c r="H14" s="128"/>
      <c r="I14" s="128"/>
      <c r="J14" s="128"/>
      <c r="K14" s="128" t="s">
        <v>121</v>
      </c>
    </row>
    <row r="15" spans="1:18" ht="15" customHeight="1" x14ac:dyDescent="0.25">
      <c r="A15" s="235">
        <v>4</v>
      </c>
      <c r="B15" s="251" t="s">
        <v>103</v>
      </c>
      <c r="C15" s="252"/>
      <c r="D15" s="249" t="s">
        <v>104</v>
      </c>
      <c r="E15" s="253">
        <v>542538</v>
      </c>
      <c r="F15" s="253">
        <v>542538</v>
      </c>
      <c r="G15" s="236" t="s">
        <v>121</v>
      </c>
      <c r="H15" s="128"/>
      <c r="I15" s="128" t="s">
        <v>121</v>
      </c>
      <c r="J15" s="128" t="s">
        <v>121</v>
      </c>
      <c r="K15" s="128" t="s">
        <v>121</v>
      </c>
    </row>
    <row r="16" spans="1:18" ht="15" customHeight="1" x14ac:dyDescent="0.25">
      <c r="A16" s="235">
        <v>5</v>
      </c>
      <c r="B16" s="251" t="s">
        <v>105</v>
      </c>
      <c r="C16" s="252"/>
      <c r="D16" s="249" t="s">
        <v>104</v>
      </c>
      <c r="E16" s="253">
        <v>1033063</v>
      </c>
      <c r="F16" s="253">
        <v>1033063</v>
      </c>
      <c r="G16" s="236" t="s">
        <v>121</v>
      </c>
      <c r="H16" s="128"/>
      <c r="I16" s="128" t="s">
        <v>121</v>
      </c>
      <c r="J16" s="128" t="s">
        <v>121</v>
      </c>
      <c r="K16" s="128" t="s">
        <v>121</v>
      </c>
    </row>
    <row r="17" spans="1:13" ht="15" customHeight="1" x14ac:dyDescent="0.25">
      <c r="A17" s="235">
        <v>6</v>
      </c>
      <c r="B17" s="251" t="s">
        <v>106</v>
      </c>
      <c r="C17" s="252"/>
      <c r="D17" s="249" t="s">
        <v>107</v>
      </c>
      <c r="E17" s="261">
        <v>384986</v>
      </c>
      <c r="F17" s="261">
        <v>384986</v>
      </c>
      <c r="G17" s="236" t="s">
        <v>121</v>
      </c>
      <c r="H17" s="128"/>
      <c r="I17" s="128" t="s">
        <v>121</v>
      </c>
      <c r="J17" s="128" t="s">
        <v>121</v>
      </c>
      <c r="K17" s="128"/>
    </row>
    <row r="18" spans="1:13" ht="15" customHeight="1" x14ac:dyDescent="0.25">
      <c r="A18" s="235">
        <v>7</v>
      </c>
      <c r="B18" s="251" t="s">
        <v>108</v>
      </c>
      <c r="C18" s="252"/>
      <c r="D18" s="249" t="s">
        <v>109</v>
      </c>
      <c r="E18" s="254">
        <v>553588</v>
      </c>
      <c r="F18" s="254">
        <v>553588</v>
      </c>
      <c r="G18" s="236" t="s">
        <v>121</v>
      </c>
      <c r="H18" s="236"/>
      <c r="I18" s="236" t="s">
        <v>121</v>
      </c>
      <c r="J18" s="236" t="s">
        <v>121</v>
      </c>
      <c r="K18" s="236" t="s">
        <v>121</v>
      </c>
    </row>
    <row r="19" spans="1:13" ht="15" customHeight="1" x14ac:dyDescent="0.25">
      <c r="A19" s="235">
        <v>8</v>
      </c>
      <c r="B19" s="251" t="s">
        <v>110</v>
      </c>
      <c r="C19" s="252"/>
      <c r="D19" s="249" t="s">
        <v>109</v>
      </c>
      <c r="E19" s="254">
        <v>1211908</v>
      </c>
      <c r="F19" s="254">
        <v>1211908</v>
      </c>
      <c r="G19" s="236" t="s">
        <v>121</v>
      </c>
      <c r="H19" s="128"/>
      <c r="I19" s="128" t="s">
        <v>121</v>
      </c>
      <c r="J19" s="128" t="s">
        <v>121</v>
      </c>
      <c r="K19" s="236" t="s">
        <v>121</v>
      </c>
    </row>
    <row r="20" spans="1:13" ht="15" customHeight="1" x14ac:dyDescent="0.25">
      <c r="A20" s="235">
        <v>9</v>
      </c>
      <c r="B20" s="251" t="s">
        <v>111</v>
      </c>
      <c r="C20" s="252"/>
      <c r="D20" s="249" t="s">
        <v>109</v>
      </c>
      <c r="E20" s="262">
        <v>349847</v>
      </c>
      <c r="F20" s="262">
        <v>349847</v>
      </c>
      <c r="G20" s="236" t="s">
        <v>121</v>
      </c>
      <c r="H20" s="128"/>
      <c r="I20" s="128" t="s">
        <v>121</v>
      </c>
      <c r="J20" s="128" t="s">
        <v>121</v>
      </c>
      <c r="K20" s="236" t="s">
        <v>122</v>
      </c>
    </row>
    <row r="21" spans="1:13" ht="15" customHeight="1" x14ac:dyDescent="0.25">
      <c r="A21" s="235">
        <v>10</v>
      </c>
      <c r="B21" s="251" t="s">
        <v>112</v>
      </c>
      <c r="C21" s="252"/>
      <c r="D21" s="249" t="s">
        <v>109</v>
      </c>
      <c r="E21" s="263">
        <v>890221</v>
      </c>
      <c r="F21" s="263">
        <v>890221</v>
      </c>
      <c r="G21" s="236" t="s">
        <v>121</v>
      </c>
      <c r="H21" s="128"/>
      <c r="I21" s="128"/>
      <c r="J21" s="128"/>
      <c r="K21" s="236" t="s">
        <v>121</v>
      </c>
    </row>
    <row r="22" spans="1:13" ht="15" customHeight="1" x14ac:dyDescent="0.25">
      <c r="A22" s="235">
        <v>11</v>
      </c>
      <c r="B22" s="374" t="s">
        <v>113</v>
      </c>
      <c r="C22" s="375"/>
      <c r="D22" s="249" t="s">
        <v>109</v>
      </c>
      <c r="E22" s="255">
        <v>498137</v>
      </c>
      <c r="F22" s="255">
        <v>498137</v>
      </c>
      <c r="G22" s="236"/>
      <c r="H22" s="236" t="s">
        <v>121</v>
      </c>
      <c r="I22" s="236" t="s">
        <v>121</v>
      </c>
      <c r="J22" s="236" t="s">
        <v>121</v>
      </c>
      <c r="K22" s="236" t="s">
        <v>122</v>
      </c>
    </row>
    <row r="23" spans="1:13" ht="15" customHeight="1" x14ac:dyDescent="0.25">
      <c r="A23" s="235">
        <v>12</v>
      </c>
      <c r="B23" s="374" t="s">
        <v>114</v>
      </c>
      <c r="C23" s="375"/>
      <c r="D23" s="249" t="s">
        <v>115</v>
      </c>
      <c r="E23" s="263">
        <v>1000370</v>
      </c>
      <c r="F23" s="263">
        <v>1000370</v>
      </c>
      <c r="G23" s="236" t="s">
        <v>121</v>
      </c>
      <c r="H23" s="236"/>
      <c r="I23" s="128" t="s">
        <v>121</v>
      </c>
      <c r="J23" s="128" t="s">
        <v>121</v>
      </c>
      <c r="K23" s="236" t="s">
        <v>121</v>
      </c>
    </row>
    <row r="24" spans="1:13" ht="15" customHeight="1" x14ac:dyDescent="0.25">
      <c r="A24" s="235">
        <v>13</v>
      </c>
      <c r="B24" s="378" t="s">
        <v>116</v>
      </c>
      <c r="C24" s="379"/>
      <c r="D24" s="156" t="s">
        <v>115</v>
      </c>
      <c r="E24" s="256">
        <v>1000371</v>
      </c>
      <c r="F24" s="256">
        <v>1000371</v>
      </c>
      <c r="G24" s="236"/>
      <c r="H24" s="236" t="s">
        <v>121</v>
      </c>
      <c r="I24" s="128"/>
      <c r="J24" s="128"/>
      <c r="K24" s="236" t="s">
        <v>121</v>
      </c>
    </row>
    <row r="25" spans="1:13" ht="15" customHeight="1" x14ac:dyDescent="0.25">
      <c r="A25" s="235">
        <v>14</v>
      </c>
      <c r="B25" s="376" t="s">
        <v>117</v>
      </c>
      <c r="C25" s="377"/>
      <c r="D25" s="249" t="s">
        <v>115</v>
      </c>
      <c r="E25" s="264">
        <v>1078745</v>
      </c>
      <c r="F25" s="264">
        <v>1078745</v>
      </c>
      <c r="G25" s="236"/>
      <c r="H25" s="236" t="s">
        <v>121</v>
      </c>
      <c r="I25" s="128" t="s">
        <v>121</v>
      </c>
      <c r="J25" s="128" t="s">
        <v>121</v>
      </c>
      <c r="K25" s="236" t="s">
        <v>121</v>
      </c>
      <c r="M25" s="99"/>
    </row>
    <row r="26" spans="1:13" ht="15" customHeight="1" x14ac:dyDescent="0.25">
      <c r="A26" s="235">
        <v>15</v>
      </c>
      <c r="B26" s="376" t="s">
        <v>123</v>
      </c>
      <c r="C26" s="377"/>
      <c r="D26" s="249" t="s">
        <v>124</v>
      </c>
      <c r="E26" s="250" t="s">
        <v>125</v>
      </c>
      <c r="F26" s="250" t="s">
        <v>125</v>
      </c>
      <c r="G26" s="236" t="s">
        <v>121</v>
      </c>
      <c r="H26" s="236"/>
      <c r="I26" s="128" t="s">
        <v>121</v>
      </c>
      <c r="J26" s="128" t="s">
        <v>121</v>
      </c>
      <c r="K26" s="128"/>
    </row>
    <row r="27" spans="1:13" ht="15" customHeight="1" x14ac:dyDescent="0.25">
      <c r="A27" s="235">
        <v>16</v>
      </c>
      <c r="B27" s="376" t="s">
        <v>126</v>
      </c>
      <c r="C27" s="377"/>
      <c r="D27" s="249" t="s">
        <v>124</v>
      </c>
      <c r="E27" s="250" t="s">
        <v>125</v>
      </c>
      <c r="F27" s="250" t="s">
        <v>125</v>
      </c>
      <c r="G27" s="236" t="s">
        <v>121</v>
      </c>
      <c r="H27" s="236"/>
      <c r="I27" s="128" t="s">
        <v>121</v>
      </c>
      <c r="J27" s="128" t="s">
        <v>121</v>
      </c>
      <c r="K27" s="236" t="s">
        <v>121</v>
      </c>
    </row>
    <row r="28" spans="1:13" ht="15" customHeight="1" x14ac:dyDescent="0.25">
      <c r="A28" s="235">
        <v>17</v>
      </c>
      <c r="B28" s="266" t="s">
        <v>127</v>
      </c>
      <c r="C28" s="267"/>
      <c r="D28" s="249" t="s">
        <v>124</v>
      </c>
      <c r="E28" s="250" t="s">
        <v>125</v>
      </c>
      <c r="F28" s="250" t="s">
        <v>125</v>
      </c>
      <c r="G28" s="236" t="s">
        <v>121</v>
      </c>
      <c r="H28" s="236"/>
      <c r="I28" s="128" t="s">
        <v>121</v>
      </c>
      <c r="J28" s="128" t="s">
        <v>121</v>
      </c>
      <c r="K28" s="236"/>
    </row>
    <row r="29" spans="1:13" ht="15" customHeight="1" x14ac:dyDescent="0.25">
      <c r="A29" s="235">
        <v>18</v>
      </c>
      <c r="B29" s="266" t="s">
        <v>128</v>
      </c>
      <c r="C29" s="267"/>
      <c r="D29" s="249" t="s">
        <v>124</v>
      </c>
      <c r="E29" s="250" t="s">
        <v>125</v>
      </c>
      <c r="F29" s="250" t="s">
        <v>125</v>
      </c>
      <c r="G29" s="236"/>
      <c r="H29" s="236" t="s">
        <v>121</v>
      </c>
      <c r="I29" s="128" t="s">
        <v>121</v>
      </c>
      <c r="J29" s="128" t="s">
        <v>121</v>
      </c>
      <c r="K29" s="236"/>
    </row>
    <row r="30" spans="1:13" ht="15" customHeight="1" x14ac:dyDescent="0.25">
      <c r="A30" s="235">
        <v>19</v>
      </c>
      <c r="B30" s="266" t="s">
        <v>129</v>
      </c>
      <c r="C30" s="267"/>
      <c r="D30" s="249" t="s">
        <v>124</v>
      </c>
      <c r="E30" s="250" t="s">
        <v>125</v>
      </c>
      <c r="F30" s="250" t="s">
        <v>125</v>
      </c>
      <c r="G30" s="236" t="s">
        <v>121</v>
      </c>
      <c r="H30" s="236"/>
      <c r="I30" s="128" t="s">
        <v>121</v>
      </c>
      <c r="J30" s="128" t="s">
        <v>121</v>
      </c>
      <c r="K30" s="236" t="s">
        <v>121</v>
      </c>
    </row>
    <row r="31" spans="1:13" ht="15" customHeight="1" x14ac:dyDescent="0.25">
      <c r="A31" s="235">
        <v>20</v>
      </c>
      <c r="B31" s="266" t="s">
        <v>130</v>
      </c>
      <c r="C31" s="267"/>
      <c r="D31" s="249" t="s">
        <v>124</v>
      </c>
      <c r="E31" s="250" t="s">
        <v>125</v>
      </c>
      <c r="F31" s="250" t="s">
        <v>125</v>
      </c>
      <c r="G31" s="236" t="s">
        <v>121</v>
      </c>
      <c r="H31" s="236"/>
      <c r="I31" s="128" t="s">
        <v>121</v>
      </c>
      <c r="J31" s="128" t="s">
        <v>121</v>
      </c>
      <c r="K31" s="236"/>
    </row>
    <row r="32" spans="1:13" ht="15" customHeight="1" x14ac:dyDescent="0.25">
      <c r="A32" s="235">
        <v>21</v>
      </c>
      <c r="B32" s="376" t="s">
        <v>131</v>
      </c>
      <c r="C32" s="377"/>
      <c r="D32" s="249" t="s">
        <v>124</v>
      </c>
      <c r="E32" s="250" t="s">
        <v>125</v>
      </c>
      <c r="F32" s="250" t="s">
        <v>125</v>
      </c>
      <c r="G32" s="236" t="s">
        <v>121</v>
      </c>
      <c r="H32" s="236"/>
      <c r="I32" s="128" t="s">
        <v>121</v>
      </c>
      <c r="J32" s="128" t="s">
        <v>121</v>
      </c>
      <c r="K32" s="236" t="s">
        <v>121</v>
      </c>
    </row>
    <row r="33" spans="1:11" ht="15" customHeight="1" x14ac:dyDescent="0.25">
      <c r="A33" s="235">
        <v>22</v>
      </c>
      <c r="B33" s="371" t="s">
        <v>118</v>
      </c>
      <c r="C33" s="372"/>
      <c r="D33" s="249" t="s">
        <v>119</v>
      </c>
      <c r="E33" s="253">
        <v>511938</v>
      </c>
      <c r="F33" s="253">
        <v>511938</v>
      </c>
      <c r="G33" s="128" t="s">
        <v>121</v>
      </c>
      <c r="H33" s="128"/>
      <c r="I33" s="128" t="s">
        <v>121</v>
      </c>
      <c r="J33" s="128" t="s">
        <v>121</v>
      </c>
      <c r="K33" s="60" t="s">
        <v>121</v>
      </c>
    </row>
    <row r="34" spans="1:11" ht="15" customHeight="1" x14ac:dyDescent="0.25">
      <c r="A34" s="235">
        <v>23</v>
      </c>
      <c r="B34" s="371" t="s">
        <v>120</v>
      </c>
      <c r="C34" s="372"/>
      <c r="D34" s="257" t="s">
        <v>119</v>
      </c>
      <c r="E34" s="265">
        <v>714480</v>
      </c>
      <c r="F34" s="265">
        <v>714481</v>
      </c>
      <c r="G34" s="128" t="s">
        <v>121</v>
      </c>
      <c r="H34" s="128"/>
      <c r="I34" s="128" t="s">
        <v>121</v>
      </c>
      <c r="J34" s="128" t="s">
        <v>121</v>
      </c>
      <c r="K34" s="60" t="s">
        <v>121</v>
      </c>
    </row>
    <row r="35" spans="1:11" ht="15" customHeight="1" x14ac:dyDescent="0.25">
      <c r="A35" s="235">
        <v>24</v>
      </c>
      <c r="B35" s="373" t="s">
        <v>137</v>
      </c>
      <c r="C35" s="373"/>
      <c r="D35" s="237" t="s">
        <v>136</v>
      </c>
      <c r="E35" s="238">
        <v>548691</v>
      </c>
      <c r="F35" s="238"/>
      <c r="G35" s="128" t="s">
        <v>121</v>
      </c>
      <c r="H35" s="128"/>
      <c r="I35" s="128" t="s">
        <v>121</v>
      </c>
      <c r="J35" s="128" t="s">
        <v>121</v>
      </c>
      <c r="K35" s="60"/>
    </row>
    <row r="36" spans="1:11" ht="15" customHeight="1" x14ac:dyDescent="0.25">
      <c r="A36" s="235">
        <v>25</v>
      </c>
      <c r="B36" s="373" t="s">
        <v>138</v>
      </c>
      <c r="C36" s="373"/>
      <c r="D36" s="237" t="s">
        <v>136</v>
      </c>
      <c r="E36" s="238">
        <v>1259940</v>
      </c>
      <c r="F36" s="238"/>
      <c r="G36" s="128" t="s">
        <v>121</v>
      </c>
      <c r="H36" s="128"/>
      <c r="I36" s="128" t="s">
        <v>121</v>
      </c>
      <c r="J36" s="128" t="s">
        <v>121</v>
      </c>
      <c r="K36" s="60"/>
    </row>
    <row r="37" spans="1:11" ht="15" customHeight="1" x14ac:dyDescent="0.25">
      <c r="A37" s="235">
        <v>26</v>
      </c>
      <c r="B37" s="370"/>
      <c r="C37" s="370"/>
      <c r="D37" s="237"/>
      <c r="E37" s="238"/>
      <c r="F37" s="238"/>
      <c r="G37" s="128"/>
      <c r="H37" s="260"/>
      <c r="I37" s="128"/>
      <c r="J37" s="128"/>
      <c r="K37" s="128"/>
    </row>
    <row r="38" spans="1:11" x14ac:dyDescent="0.25">
      <c r="A38" s="235">
        <v>27</v>
      </c>
      <c r="B38" s="370"/>
      <c r="C38" s="370"/>
      <c r="D38" s="237"/>
      <c r="E38" s="238"/>
      <c r="F38" s="238"/>
      <c r="G38" s="128"/>
      <c r="H38" s="128"/>
      <c r="I38" s="128"/>
      <c r="J38" s="128"/>
      <c r="K38" s="128"/>
    </row>
    <row r="39" spans="1:11" x14ac:dyDescent="0.25">
      <c r="A39" s="235">
        <v>28</v>
      </c>
      <c r="B39" s="370"/>
      <c r="C39" s="370"/>
      <c r="D39" s="237"/>
      <c r="E39" s="238"/>
      <c r="F39" s="238"/>
      <c r="G39" s="128"/>
      <c r="H39" s="128"/>
      <c r="I39" s="128"/>
      <c r="J39" s="128"/>
      <c r="K39" s="128"/>
    </row>
    <row r="40" spans="1:11" x14ac:dyDescent="0.25">
      <c r="A40" s="235">
        <v>29</v>
      </c>
      <c r="B40" s="370"/>
      <c r="C40" s="370"/>
      <c r="D40" s="237"/>
      <c r="E40" s="238"/>
      <c r="F40" s="238"/>
      <c r="G40" s="128"/>
      <c r="H40" s="128"/>
      <c r="I40" s="128"/>
      <c r="J40" s="128"/>
      <c r="K40" s="128"/>
    </row>
    <row r="41" spans="1:11" x14ac:dyDescent="0.25">
      <c r="A41" s="235">
        <v>30</v>
      </c>
      <c r="B41" s="370"/>
      <c r="C41" s="370"/>
      <c r="D41" s="237"/>
      <c r="E41" s="238"/>
      <c r="F41" s="238"/>
      <c r="G41" s="128"/>
      <c r="H41" s="128"/>
      <c r="I41" s="128"/>
      <c r="J41" s="128"/>
      <c r="K41" s="128"/>
    </row>
    <row r="42" spans="1:11" x14ac:dyDescent="0.25">
      <c r="A42" s="235">
        <v>31</v>
      </c>
      <c r="B42" s="370"/>
      <c r="C42" s="370"/>
      <c r="D42" s="237"/>
      <c r="E42" s="238"/>
      <c r="F42" s="238"/>
      <c r="G42" s="128"/>
      <c r="H42" s="128"/>
      <c r="I42" s="128"/>
      <c r="J42" s="128"/>
      <c r="K42" s="128"/>
    </row>
    <row r="43" spans="1:11" x14ac:dyDescent="0.25">
      <c r="A43" s="235">
        <v>32</v>
      </c>
      <c r="B43" s="370"/>
      <c r="C43" s="370"/>
      <c r="D43" s="237"/>
      <c r="E43" s="238"/>
      <c r="F43" s="238"/>
      <c r="G43" s="128"/>
      <c r="H43" s="128"/>
      <c r="I43" s="128"/>
      <c r="J43" s="128"/>
      <c r="K43" s="128"/>
    </row>
    <row r="44" spans="1:11" x14ac:dyDescent="0.25">
      <c r="A44" s="235">
        <v>33</v>
      </c>
      <c r="B44" s="370"/>
      <c r="C44" s="370"/>
      <c r="D44" s="237"/>
      <c r="E44" s="238"/>
      <c r="F44" s="238"/>
      <c r="G44" s="128"/>
      <c r="H44" s="128"/>
      <c r="I44" s="128"/>
      <c r="J44" s="128"/>
      <c r="K44" s="128"/>
    </row>
    <row r="45" spans="1:11" x14ac:dyDescent="0.25">
      <c r="A45" s="235">
        <v>34</v>
      </c>
      <c r="B45" s="370"/>
      <c r="C45" s="370"/>
      <c r="D45" s="237"/>
      <c r="E45" s="238"/>
      <c r="F45" s="238"/>
      <c r="G45" s="128"/>
      <c r="H45" s="128"/>
      <c r="I45" s="128"/>
      <c r="J45" s="128"/>
      <c r="K45" s="128"/>
    </row>
    <row r="46" spans="1:11" x14ac:dyDescent="0.25">
      <c r="A46" s="235">
        <v>35</v>
      </c>
      <c r="B46" s="370"/>
      <c r="C46" s="370"/>
      <c r="D46" s="237"/>
      <c r="E46" s="238"/>
      <c r="F46" s="238"/>
      <c r="G46" s="128"/>
      <c r="H46" s="128"/>
      <c r="I46" s="128"/>
      <c r="J46" s="128"/>
      <c r="K46" s="128"/>
    </row>
    <row r="47" spans="1:11" x14ac:dyDescent="0.25">
      <c r="A47" s="235">
        <v>36</v>
      </c>
      <c r="B47" s="370"/>
      <c r="C47" s="370"/>
      <c r="D47" s="237"/>
      <c r="E47" s="238"/>
      <c r="F47" s="238"/>
      <c r="G47" s="128"/>
      <c r="H47" s="128"/>
      <c r="I47" s="128"/>
      <c r="J47" s="128"/>
      <c r="K47" s="128"/>
    </row>
    <row r="48" spans="1:11" x14ac:dyDescent="0.25">
      <c r="A48" s="276">
        <v>37</v>
      </c>
      <c r="B48" s="370"/>
      <c r="C48" s="370"/>
      <c r="D48" s="237"/>
      <c r="E48" s="238"/>
      <c r="F48" s="238"/>
      <c r="G48" s="128"/>
      <c r="H48" s="128"/>
      <c r="I48" s="128"/>
      <c r="J48" s="128"/>
      <c r="K48" s="128"/>
    </row>
    <row r="49" spans="1:11" x14ac:dyDescent="0.25">
      <c r="A49" s="278">
        <v>38</v>
      </c>
      <c r="B49" s="370"/>
      <c r="C49" s="370"/>
      <c r="D49" s="237"/>
      <c r="E49" s="238"/>
      <c r="F49" s="238"/>
      <c r="G49" s="128"/>
      <c r="H49" s="128"/>
      <c r="I49" s="128"/>
      <c r="J49" s="128"/>
      <c r="K49" s="128"/>
    </row>
    <row r="50" spans="1:11" x14ac:dyDescent="0.25">
      <c r="A50" s="277"/>
      <c r="B50" s="239"/>
      <c r="C50" s="239"/>
      <c r="D50" s="239"/>
      <c r="E50" s="240"/>
      <c r="F50" s="241"/>
      <c r="G50" s="239"/>
      <c r="H50" s="241"/>
      <c r="I50" s="239"/>
      <c r="J50" s="239"/>
      <c r="K50" s="239"/>
    </row>
    <row r="51" spans="1:11" x14ac:dyDescent="0.25">
      <c r="A51" s="277"/>
      <c r="B51" s="239"/>
      <c r="C51" s="239"/>
      <c r="D51" s="239"/>
      <c r="E51" s="240"/>
      <c r="F51" s="241"/>
      <c r="G51" s="239"/>
      <c r="H51" s="241"/>
      <c r="I51" s="239"/>
      <c r="J51" s="239"/>
      <c r="K51" s="239"/>
    </row>
    <row r="52" spans="1:11" x14ac:dyDescent="0.25">
      <c r="A52" s="242"/>
      <c r="B52" s="239"/>
      <c r="C52" s="239"/>
      <c r="D52" s="239"/>
      <c r="E52" s="240"/>
      <c r="F52" s="241"/>
      <c r="G52" s="239"/>
      <c r="H52" s="241"/>
      <c r="I52" s="239"/>
      <c r="J52" s="239"/>
      <c r="K52" s="239"/>
    </row>
    <row r="53" spans="1:11" x14ac:dyDescent="0.25">
      <c r="A53" s="242"/>
      <c r="B53" s="239"/>
      <c r="C53" s="239"/>
      <c r="D53" s="239"/>
      <c r="E53" s="240"/>
      <c r="F53" s="241"/>
      <c r="G53" s="239"/>
      <c r="H53" s="241"/>
      <c r="I53" s="239"/>
      <c r="J53" s="239"/>
      <c r="K53" s="243"/>
    </row>
    <row r="54" spans="1:11" x14ac:dyDescent="0.25">
      <c r="A54" s="242"/>
      <c r="B54" s="239"/>
      <c r="C54" s="239"/>
      <c r="D54" s="239"/>
      <c r="E54" s="240"/>
      <c r="F54" s="241"/>
      <c r="G54" s="239"/>
      <c r="H54" s="241"/>
      <c r="I54" s="239"/>
      <c r="J54" s="239"/>
      <c r="K54" s="239"/>
    </row>
    <row r="55" spans="1:11" x14ac:dyDescent="0.25">
      <c r="A55" s="242"/>
      <c r="B55" s="239"/>
      <c r="C55" s="239"/>
      <c r="D55" s="239"/>
      <c r="E55" s="240"/>
      <c r="F55" s="241"/>
      <c r="G55" s="239"/>
      <c r="H55" s="239"/>
      <c r="I55" s="239"/>
      <c r="J55" s="239"/>
      <c r="K55" s="239"/>
    </row>
    <row r="56" spans="1:11" x14ac:dyDescent="0.25">
      <c r="A56" s="242"/>
      <c r="B56" s="239"/>
      <c r="C56" s="239"/>
      <c r="D56" s="239"/>
      <c r="E56" s="240"/>
      <c r="F56" s="241"/>
      <c r="G56" s="239"/>
      <c r="H56" s="239"/>
      <c r="I56" s="239"/>
      <c r="J56" s="239"/>
      <c r="K56" s="239"/>
    </row>
    <row r="57" spans="1:11" x14ac:dyDescent="0.25">
      <c r="A57" s="242"/>
      <c r="B57" s="239"/>
      <c r="C57" s="239"/>
      <c r="D57" s="239"/>
      <c r="E57" s="240"/>
      <c r="F57" s="241"/>
      <c r="G57" s="239"/>
      <c r="H57" s="239"/>
      <c r="I57" s="239"/>
      <c r="J57" s="239"/>
      <c r="K57" s="239"/>
    </row>
    <row r="58" spans="1:11" x14ac:dyDescent="0.25">
      <c r="A58" s="242"/>
      <c r="B58" s="239"/>
      <c r="C58" s="239"/>
      <c r="D58" s="239"/>
      <c r="E58" s="240"/>
      <c r="F58" s="241"/>
      <c r="G58" s="239"/>
      <c r="H58" s="239"/>
      <c r="I58" s="239"/>
      <c r="J58" s="239"/>
      <c r="K58" s="239"/>
    </row>
    <row r="59" spans="1:11" x14ac:dyDescent="0.25">
      <c r="A59" s="242"/>
      <c r="B59" s="239"/>
      <c r="C59" s="239"/>
      <c r="D59" s="239"/>
      <c r="E59" s="240"/>
      <c r="F59" s="241"/>
      <c r="G59" s="239"/>
      <c r="H59" s="239"/>
      <c r="I59" s="239"/>
      <c r="J59" s="239"/>
      <c r="K59" s="239"/>
    </row>
    <row r="60" spans="1:11" x14ac:dyDescent="0.25">
      <c r="A60" s="242"/>
      <c r="B60" s="239"/>
      <c r="C60" s="239"/>
      <c r="D60" s="239"/>
      <c r="E60" s="240"/>
      <c r="F60" s="241"/>
      <c r="G60" s="239"/>
      <c r="H60" s="239"/>
      <c r="I60" s="239"/>
      <c r="J60" s="239"/>
      <c r="K60" s="239"/>
    </row>
    <row r="61" spans="1:11" x14ac:dyDescent="0.25">
      <c r="A61" s="242"/>
      <c r="B61" s="239"/>
      <c r="C61" s="239"/>
      <c r="D61" s="239"/>
      <c r="E61" s="240"/>
      <c r="F61" s="241"/>
      <c r="G61" s="239"/>
      <c r="H61" s="239"/>
      <c r="I61" s="239"/>
      <c r="J61" s="239"/>
      <c r="K61" s="239"/>
    </row>
    <row r="62" spans="1:11" x14ac:dyDescent="0.25">
      <c r="A62" s="242"/>
      <c r="B62" s="239"/>
      <c r="C62" s="239"/>
      <c r="D62" s="239"/>
      <c r="E62" s="240"/>
      <c r="F62" s="241"/>
      <c r="G62" s="239"/>
      <c r="H62" s="239"/>
      <c r="I62" s="239"/>
      <c r="J62" s="239"/>
      <c r="K62" s="239"/>
    </row>
    <row r="63" spans="1:11" x14ac:dyDescent="0.25">
      <c r="A63" s="242"/>
      <c r="B63" s="239"/>
      <c r="C63" s="239"/>
      <c r="D63" s="239"/>
      <c r="E63" s="240"/>
      <c r="F63" s="241"/>
      <c r="G63" s="239"/>
      <c r="H63" s="239"/>
      <c r="I63" s="239"/>
      <c r="J63" s="239"/>
      <c r="K63" s="239"/>
    </row>
    <row r="64" spans="1:11" x14ac:dyDescent="0.25">
      <c r="A64" s="242"/>
      <c r="B64" s="239"/>
      <c r="C64" s="239"/>
      <c r="D64" s="239"/>
      <c r="E64" s="240"/>
      <c r="F64" s="241"/>
      <c r="G64" s="239"/>
      <c r="H64" s="239"/>
      <c r="I64" s="239"/>
      <c r="J64" s="239"/>
      <c r="K64" s="239"/>
    </row>
    <row r="65" spans="1:11" x14ac:dyDescent="0.25">
      <c r="A65" s="242"/>
      <c r="B65" s="239"/>
      <c r="C65" s="239"/>
      <c r="D65" s="239"/>
      <c r="E65" s="240"/>
      <c r="F65" s="241"/>
      <c r="G65" s="239"/>
      <c r="H65" s="239"/>
      <c r="I65" s="239"/>
      <c r="J65" s="239"/>
      <c r="K65" s="239"/>
    </row>
    <row r="66" spans="1:11" x14ac:dyDescent="0.25">
      <c r="A66" s="242"/>
      <c r="B66" s="239"/>
      <c r="C66" s="239"/>
      <c r="D66" s="239"/>
      <c r="E66" s="240"/>
      <c r="F66" s="241"/>
      <c r="G66" s="239"/>
      <c r="H66" s="239"/>
      <c r="I66" s="239"/>
      <c r="J66" s="239"/>
      <c r="K66" s="239"/>
    </row>
    <row r="67" spans="1:11" x14ac:dyDescent="0.25">
      <c r="A67" s="242"/>
      <c r="B67" s="239"/>
      <c r="C67" s="239"/>
      <c r="D67" s="239"/>
      <c r="E67" s="240"/>
      <c r="F67" s="241"/>
      <c r="G67" s="239"/>
      <c r="H67" s="239"/>
      <c r="I67" s="239"/>
      <c r="J67" s="239"/>
      <c r="K67" s="239"/>
    </row>
    <row r="68" spans="1:11" x14ac:dyDescent="0.25">
      <c r="A68" s="242"/>
      <c r="B68" s="239"/>
      <c r="C68" s="239"/>
      <c r="D68" s="239"/>
      <c r="E68" s="240"/>
      <c r="F68" s="241"/>
      <c r="G68" s="239"/>
      <c r="H68" s="239"/>
      <c r="I68" s="239"/>
      <c r="J68" s="239"/>
      <c r="K68" s="239"/>
    </row>
    <row r="69" spans="1:11" x14ac:dyDescent="0.25">
      <c r="A69" s="242"/>
      <c r="B69" s="239"/>
      <c r="C69" s="239"/>
      <c r="D69" s="239"/>
      <c r="E69" s="240"/>
      <c r="F69" s="241"/>
      <c r="G69" s="239"/>
      <c r="H69" s="239"/>
      <c r="I69" s="239"/>
      <c r="J69" s="239"/>
      <c r="K69" s="239"/>
    </row>
    <row r="70" spans="1:11" x14ac:dyDescent="0.25">
      <c r="A70" s="242"/>
      <c r="B70" s="239"/>
      <c r="C70" s="239"/>
      <c r="D70" s="239"/>
      <c r="E70" s="240"/>
      <c r="F70" s="241"/>
      <c r="G70" s="239"/>
      <c r="H70" s="239"/>
      <c r="I70" s="239"/>
      <c r="J70" s="239"/>
      <c r="K70" s="239"/>
    </row>
    <row r="71" spans="1:11" x14ac:dyDescent="0.25">
      <c r="A71" s="242"/>
      <c r="B71" s="239"/>
      <c r="C71" s="239"/>
      <c r="D71" s="239"/>
      <c r="E71" s="240"/>
      <c r="F71" s="241"/>
      <c r="G71" s="239"/>
      <c r="H71" s="239"/>
      <c r="I71" s="239"/>
      <c r="J71" s="239"/>
      <c r="K71" s="239"/>
    </row>
    <row r="72" spans="1:11" x14ac:dyDescent="0.25">
      <c r="A72" s="242"/>
      <c r="B72" s="239"/>
      <c r="C72" s="239"/>
      <c r="D72" s="239"/>
      <c r="E72" s="240"/>
      <c r="F72" s="241"/>
      <c r="G72" s="239"/>
      <c r="H72" s="239"/>
      <c r="I72" s="239"/>
      <c r="J72" s="239"/>
      <c r="K72" s="239"/>
    </row>
    <row r="73" spans="1:11" x14ac:dyDescent="0.25">
      <c r="A73" s="242"/>
      <c r="B73" s="239"/>
      <c r="C73" s="239"/>
      <c r="D73" s="239"/>
      <c r="E73" s="240"/>
      <c r="F73" s="241"/>
      <c r="G73" s="239"/>
      <c r="H73" s="239"/>
      <c r="I73" s="239"/>
      <c r="J73" s="239"/>
      <c r="K73" s="239"/>
    </row>
    <row r="74" spans="1:11" x14ac:dyDescent="0.25">
      <c r="A74" s="242"/>
      <c r="B74" s="239"/>
      <c r="C74" s="239"/>
      <c r="D74" s="239"/>
      <c r="E74" s="240"/>
      <c r="F74" s="241"/>
      <c r="G74" s="239"/>
      <c r="H74" s="239"/>
      <c r="I74" s="239"/>
      <c r="J74" s="239"/>
      <c r="K74" s="239"/>
    </row>
    <row r="75" spans="1:11" x14ac:dyDescent="0.25">
      <c r="A75" s="242"/>
      <c r="B75" s="239"/>
      <c r="C75" s="239"/>
      <c r="D75" s="239"/>
      <c r="E75" s="240"/>
      <c r="F75" s="241"/>
      <c r="G75" s="239"/>
      <c r="H75" s="239"/>
      <c r="I75" s="239"/>
      <c r="J75" s="239"/>
      <c r="K75" s="239"/>
    </row>
    <row r="76" spans="1:11" x14ac:dyDescent="0.25">
      <c r="A76" s="242"/>
      <c r="B76" s="239"/>
      <c r="C76" s="239"/>
      <c r="D76" s="239"/>
      <c r="E76" s="240"/>
      <c r="F76" s="241"/>
      <c r="G76" s="239"/>
      <c r="H76" s="239"/>
      <c r="I76" s="239"/>
      <c r="J76" s="239"/>
      <c r="K76" s="239"/>
    </row>
    <row r="77" spans="1:11" x14ac:dyDescent="0.25">
      <c r="A77" s="242"/>
      <c r="B77" s="239"/>
      <c r="C77" s="239"/>
      <c r="D77" s="239"/>
      <c r="E77" s="240"/>
      <c r="F77" s="241"/>
      <c r="G77" s="239"/>
      <c r="H77" s="239"/>
      <c r="I77" s="239"/>
      <c r="J77" s="239"/>
      <c r="K77" s="239"/>
    </row>
    <row r="78" spans="1:11" x14ac:dyDescent="0.25">
      <c r="A78" s="242"/>
      <c r="B78" s="239"/>
      <c r="C78" s="239"/>
      <c r="D78" s="239"/>
      <c r="E78" s="240"/>
      <c r="F78" s="241"/>
      <c r="G78" s="239"/>
      <c r="H78" s="239"/>
      <c r="I78" s="239"/>
      <c r="J78" s="239"/>
      <c r="K78" s="239"/>
    </row>
    <row r="79" spans="1:11" x14ac:dyDescent="0.25">
      <c r="A79" s="242"/>
      <c r="B79" s="239"/>
      <c r="C79" s="239"/>
      <c r="D79" s="239"/>
      <c r="E79" s="240"/>
      <c r="F79" s="241"/>
      <c r="G79" s="239"/>
      <c r="H79" s="239"/>
      <c r="I79" s="239"/>
      <c r="J79" s="239"/>
      <c r="K79" s="239"/>
    </row>
    <row r="80" spans="1:11" x14ac:dyDescent="0.25">
      <c r="A80" s="242"/>
      <c r="B80" s="239"/>
      <c r="C80" s="239"/>
      <c r="D80" s="239"/>
      <c r="E80" s="240"/>
      <c r="F80" s="241"/>
      <c r="G80" s="239"/>
      <c r="H80" s="239"/>
      <c r="I80" s="239"/>
      <c r="J80" s="239"/>
      <c r="K80" s="239"/>
    </row>
    <row r="81" spans="1:11" x14ac:dyDescent="0.25">
      <c r="A81" s="242"/>
      <c r="B81" s="239"/>
      <c r="C81" s="239"/>
      <c r="D81" s="239"/>
      <c r="E81" s="240"/>
      <c r="F81" s="241"/>
      <c r="G81" s="239"/>
      <c r="H81" s="239"/>
      <c r="I81" s="239"/>
      <c r="J81" s="239"/>
      <c r="K81" s="239"/>
    </row>
    <row r="82" spans="1:11" x14ac:dyDescent="0.25">
      <c r="A82" s="242"/>
      <c r="B82" s="239"/>
      <c r="C82" s="239"/>
      <c r="D82" s="239"/>
      <c r="E82" s="240"/>
      <c r="F82" s="241"/>
      <c r="G82" s="239"/>
      <c r="H82" s="239"/>
      <c r="I82" s="239"/>
      <c r="J82" s="239"/>
      <c r="K82" s="239"/>
    </row>
    <row r="83" spans="1:11" x14ac:dyDescent="0.25">
      <c r="A83" s="242"/>
      <c r="B83" s="239"/>
      <c r="C83" s="239"/>
      <c r="D83" s="239"/>
      <c r="E83" s="240"/>
      <c r="F83" s="241"/>
      <c r="G83" s="239"/>
      <c r="H83" s="239"/>
      <c r="I83" s="239"/>
      <c r="J83" s="239"/>
      <c r="K83" s="239"/>
    </row>
    <row r="84" spans="1:11" x14ac:dyDescent="0.25">
      <c r="A84" s="242"/>
      <c r="B84" s="239"/>
      <c r="C84" s="239"/>
      <c r="D84" s="239"/>
      <c r="E84" s="240"/>
      <c r="F84" s="241"/>
      <c r="G84" s="239"/>
      <c r="H84" s="239"/>
      <c r="I84" s="239"/>
      <c r="J84" s="239"/>
      <c r="K84" s="239"/>
    </row>
    <row r="85" spans="1:11" x14ac:dyDescent="0.25">
      <c r="A85" s="242"/>
      <c r="B85" s="239"/>
      <c r="C85" s="239"/>
      <c r="D85" s="239"/>
      <c r="E85" s="240"/>
      <c r="F85" s="241"/>
      <c r="G85" s="239"/>
      <c r="H85" s="239"/>
      <c r="I85" s="239"/>
      <c r="J85" s="239"/>
      <c r="K85" s="239"/>
    </row>
    <row r="86" spans="1:11" x14ac:dyDescent="0.25">
      <c r="A86" s="242"/>
      <c r="B86" s="239"/>
      <c r="C86" s="239"/>
      <c r="D86" s="239"/>
      <c r="E86" s="240"/>
      <c r="F86" s="241"/>
      <c r="G86" s="239"/>
      <c r="H86" s="239"/>
      <c r="I86" s="239"/>
      <c r="J86" s="239"/>
      <c r="K86" s="239"/>
    </row>
    <row r="87" spans="1:11" x14ac:dyDescent="0.25">
      <c r="A87" s="242"/>
      <c r="B87" s="239"/>
      <c r="C87" s="239"/>
      <c r="D87" s="239"/>
      <c r="E87" s="240"/>
      <c r="F87" s="241"/>
      <c r="G87" s="239"/>
      <c r="H87" s="239"/>
      <c r="I87" s="239"/>
      <c r="J87" s="239"/>
      <c r="K87" s="239"/>
    </row>
    <row r="88" spans="1:11" x14ac:dyDescent="0.25">
      <c r="A88" s="242"/>
      <c r="B88" s="239"/>
      <c r="C88" s="239"/>
      <c r="D88" s="239"/>
      <c r="E88" s="240"/>
      <c r="F88" s="241"/>
      <c r="G88" s="239"/>
      <c r="H88" s="239"/>
      <c r="I88" s="239"/>
      <c r="J88" s="239"/>
      <c r="K88" s="239"/>
    </row>
    <row r="89" spans="1:11" x14ac:dyDescent="0.25">
      <c r="A89" s="242"/>
      <c r="B89" s="239"/>
      <c r="C89" s="239"/>
      <c r="D89" s="239"/>
      <c r="E89" s="240"/>
      <c r="F89" s="241"/>
      <c r="G89" s="239"/>
      <c r="H89" s="239"/>
      <c r="I89" s="239"/>
      <c r="J89" s="239"/>
      <c r="K89" s="239"/>
    </row>
    <row r="90" spans="1:11" x14ac:dyDescent="0.25">
      <c r="A90" s="242"/>
      <c r="B90" s="239"/>
      <c r="C90" s="239"/>
      <c r="D90" s="239"/>
      <c r="E90" s="240"/>
      <c r="F90" s="241"/>
      <c r="G90" s="239"/>
      <c r="H90" s="239"/>
      <c r="I90" s="239"/>
      <c r="J90" s="239"/>
      <c r="K90" s="239"/>
    </row>
    <row r="91" spans="1:11" x14ac:dyDescent="0.25">
      <c r="A91" s="242"/>
      <c r="B91" s="239"/>
      <c r="C91" s="239"/>
      <c r="D91" s="239"/>
      <c r="E91" s="240"/>
      <c r="F91" s="241"/>
      <c r="G91" s="239"/>
      <c r="H91" s="239"/>
      <c r="I91" s="239"/>
      <c r="J91" s="239"/>
      <c r="K91" s="239"/>
    </row>
    <row r="92" spans="1:11" x14ac:dyDescent="0.25">
      <c r="A92" s="242"/>
      <c r="B92" s="239"/>
      <c r="C92" s="239"/>
      <c r="D92" s="239"/>
      <c r="E92" s="240"/>
      <c r="F92" s="241"/>
      <c r="G92" s="239"/>
      <c r="H92" s="239"/>
      <c r="I92" s="239"/>
      <c r="J92" s="239"/>
      <c r="K92" s="239"/>
    </row>
    <row r="93" spans="1:11" x14ac:dyDescent="0.25">
      <c r="A93" s="242"/>
      <c r="B93" s="239"/>
      <c r="C93" s="239"/>
      <c r="D93" s="239"/>
      <c r="E93" s="240"/>
      <c r="F93" s="241"/>
      <c r="G93" s="239"/>
      <c r="H93" s="239"/>
      <c r="I93" s="239"/>
      <c r="J93" s="239"/>
      <c r="K93" s="239"/>
    </row>
    <row r="94" spans="1:11" x14ac:dyDescent="0.25">
      <c r="A94" s="242"/>
      <c r="B94" s="239"/>
      <c r="C94" s="239"/>
      <c r="D94" s="239"/>
      <c r="E94" s="240"/>
      <c r="F94" s="241"/>
      <c r="G94" s="239"/>
      <c r="H94" s="239"/>
      <c r="I94" s="239"/>
      <c r="J94" s="239"/>
      <c r="K94" s="239"/>
    </row>
    <row r="95" spans="1:11" x14ac:dyDescent="0.25">
      <c r="A95" s="242"/>
      <c r="B95" s="239"/>
      <c r="C95" s="239"/>
      <c r="D95" s="239"/>
      <c r="E95" s="240"/>
      <c r="F95" s="241"/>
      <c r="G95" s="239"/>
      <c r="H95" s="239"/>
      <c r="I95" s="239"/>
      <c r="J95" s="239"/>
      <c r="K95" s="239"/>
    </row>
    <row r="96" spans="1:11" x14ac:dyDescent="0.25">
      <c r="A96" s="242"/>
      <c r="B96" s="239"/>
      <c r="C96" s="239"/>
      <c r="D96" s="239"/>
      <c r="E96" s="240"/>
      <c r="F96" s="241"/>
      <c r="G96" s="239"/>
      <c r="H96" s="239"/>
      <c r="I96" s="239"/>
      <c r="J96" s="239"/>
      <c r="K96" s="239"/>
    </row>
    <row r="97" spans="1:11" x14ac:dyDescent="0.25">
      <c r="A97" s="242"/>
      <c r="B97" s="239"/>
      <c r="C97" s="239"/>
      <c r="D97" s="239"/>
      <c r="E97" s="240"/>
      <c r="F97" s="241"/>
      <c r="G97" s="239"/>
      <c r="H97" s="239"/>
      <c r="I97" s="239"/>
      <c r="J97" s="239"/>
      <c r="K97" s="239"/>
    </row>
    <row r="98" spans="1:11" x14ac:dyDescent="0.25">
      <c r="A98" s="242"/>
      <c r="B98" s="239"/>
      <c r="C98" s="239"/>
      <c r="D98" s="239"/>
      <c r="E98" s="240"/>
      <c r="F98" s="241"/>
      <c r="G98" s="239"/>
      <c r="H98" s="239"/>
      <c r="I98" s="239"/>
      <c r="J98" s="239"/>
      <c r="K98" s="239"/>
    </row>
    <row r="99" spans="1:11" x14ac:dyDescent="0.25">
      <c r="A99" s="242"/>
      <c r="B99" s="239"/>
      <c r="C99" s="239"/>
      <c r="D99" s="239"/>
      <c r="E99" s="240"/>
      <c r="F99" s="241"/>
      <c r="G99" s="239"/>
      <c r="H99" s="239"/>
      <c r="I99" s="239"/>
      <c r="J99" s="239"/>
      <c r="K99" s="239"/>
    </row>
    <row r="100" spans="1:11" x14ac:dyDescent="0.25">
      <c r="A100" s="242"/>
      <c r="B100" s="239"/>
      <c r="C100" s="239"/>
      <c r="D100" s="239"/>
      <c r="E100" s="240"/>
      <c r="F100" s="241"/>
      <c r="G100" s="239"/>
      <c r="H100" s="239"/>
      <c r="I100" s="239"/>
      <c r="J100" s="239"/>
      <c r="K100" s="239"/>
    </row>
    <row r="101" spans="1:11" x14ac:dyDescent="0.25">
      <c r="A101" s="242"/>
      <c r="B101" s="239"/>
      <c r="C101" s="239"/>
      <c r="D101" s="239"/>
      <c r="E101" s="240"/>
      <c r="F101" s="241"/>
      <c r="G101" s="239"/>
      <c r="H101" s="239"/>
      <c r="I101" s="239"/>
      <c r="J101" s="239"/>
      <c r="K101" s="239"/>
    </row>
    <row r="102" spans="1:11" x14ac:dyDescent="0.25">
      <c r="A102" s="242"/>
      <c r="B102" s="239"/>
      <c r="C102" s="239"/>
      <c r="D102" s="239"/>
      <c r="E102" s="240"/>
      <c r="F102" s="241"/>
      <c r="G102" s="239"/>
      <c r="H102" s="239"/>
      <c r="I102" s="239"/>
      <c r="J102" s="239"/>
      <c r="K102" s="239"/>
    </row>
    <row r="103" spans="1:11" x14ac:dyDescent="0.25">
      <c r="A103" s="242"/>
      <c r="B103" s="239"/>
      <c r="C103" s="239"/>
      <c r="D103" s="239"/>
      <c r="E103" s="240"/>
      <c r="F103" s="241"/>
      <c r="G103" s="239"/>
      <c r="H103" s="239"/>
      <c r="I103" s="239"/>
      <c r="J103" s="239"/>
      <c r="K103" s="239"/>
    </row>
    <row r="104" spans="1:11" x14ac:dyDescent="0.25">
      <c r="A104" s="242"/>
      <c r="B104" s="239"/>
      <c r="C104" s="239"/>
      <c r="D104" s="239"/>
      <c r="E104" s="240"/>
      <c r="F104" s="241"/>
      <c r="G104" s="239"/>
      <c r="H104" s="239"/>
      <c r="I104" s="239"/>
      <c r="J104" s="239"/>
      <c r="K104" s="239"/>
    </row>
    <row r="105" spans="1:11" x14ac:dyDescent="0.25">
      <c r="A105" s="242"/>
      <c r="B105" s="239"/>
      <c r="C105" s="239"/>
      <c r="D105" s="239"/>
      <c r="E105" s="240"/>
      <c r="F105" s="241"/>
      <c r="G105" s="239"/>
      <c r="H105" s="239"/>
      <c r="I105" s="239"/>
      <c r="J105" s="239"/>
      <c r="K105" s="239"/>
    </row>
    <row r="106" spans="1:11" x14ac:dyDescent="0.25">
      <c r="A106" s="242"/>
      <c r="B106" s="239"/>
      <c r="C106" s="239"/>
      <c r="D106" s="239"/>
      <c r="E106" s="240"/>
      <c r="F106" s="241"/>
      <c r="G106" s="239"/>
      <c r="H106" s="239"/>
      <c r="I106" s="239"/>
      <c r="J106" s="239"/>
      <c r="K106" s="239"/>
    </row>
    <row r="107" spans="1:11" x14ac:dyDescent="0.25">
      <c r="A107" s="242"/>
      <c r="B107" s="239"/>
      <c r="C107" s="239"/>
      <c r="D107" s="239"/>
      <c r="E107" s="240"/>
      <c r="F107" s="241"/>
      <c r="G107" s="239"/>
      <c r="H107" s="239"/>
      <c r="I107" s="239"/>
      <c r="J107" s="239"/>
      <c r="K107" s="239"/>
    </row>
    <row r="108" spans="1:11" x14ac:dyDescent="0.25">
      <c r="A108" s="242"/>
      <c r="B108" s="239"/>
      <c r="C108" s="239"/>
      <c r="D108" s="239"/>
      <c r="E108" s="240"/>
      <c r="F108" s="241"/>
      <c r="G108" s="239"/>
      <c r="H108" s="239"/>
      <c r="I108" s="239"/>
      <c r="J108" s="239"/>
      <c r="K108" s="239"/>
    </row>
    <row r="109" spans="1:11" x14ac:dyDescent="0.25">
      <c r="A109" s="242"/>
      <c r="B109" s="239"/>
      <c r="C109" s="239"/>
      <c r="D109" s="239"/>
      <c r="E109" s="240"/>
      <c r="F109" s="241"/>
      <c r="G109" s="239"/>
      <c r="H109" s="239"/>
      <c r="I109" s="239"/>
      <c r="J109" s="239"/>
      <c r="K109" s="239"/>
    </row>
    <row r="110" spans="1:11" x14ac:dyDescent="0.25">
      <c r="A110" s="242"/>
      <c r="B110" s="239"/>
      <c r="C110" s="239"/>
      <c r="D110" s="239"/>
      <c r="E110" s="240"/>
      <c r="F110" s="241"/>
      <c r="G110" s="239"/>
      <c r="H110" s="239"/>
      <c r="I110" s="239"/>
      <c r="J110" s="239"/>
      <c r="K110" s="239"/>
    </row>
    <row r="111" spans="1:11" x14ac:dyDescent="0.25">
      <c r="A111" s="242"/>
      <c r="B111" s="239"/>
      <c r="C111" s="239"/>
      <c r="D111" s="239"/>
      <c r="E111" s="240"/>
      <c r="F111" s="241"/>
      <c r="G111" s="239"/>
      <c r="H111" s="239"/>
      <c r="I111" s="239"/>
      <c r="J111" s="239"/>
      <c r="K111" s="239"/>
    </row>
    <row r="112" spans="1:11" x14ac:dyDescent="0.25">
      <c r="A112" s="242"/>
      <c r="B112" s="239"/>
      <c r="C112" s="239"/>
      <c r="D112" s="239"/>
      <c r="E112" s="240"/>
      <c r="F112" s="241"/>
      <c r="G112" s="239"/>
      <c r="H112" s="239"/>
      <c r="I112" s="239"/>
      <c r="J112" s="239"/>
      <c r="K112" s="239"/>
    </row>
    <row r="113" spans="1:11" x14ac:dyDescent="0.25">
      <c r="A113" s="242"/>
      <c r="B113" s="239"/>
      <c r="C113" s="239"/>
      <c r="D113" s="239"/>
      <c r="E113" s="240"/>
      <c r="F113" s="241"/>
      <c r="G113" s="239"/>
      <c r="H113" s="239"/>
      <c r="I113" s="239"/>
      <c r="J113" s="239"/>
      <c r="K113" s="239"/>
    </row>
    <row r="114" spans="1:11" x14ac:dyDescent="0.25">
      <c r="A114" s="242"/>
      <c r="B114" s="239"/>
      <c r="C114" s="239"/>
      <c r="D114" s="239"/>
      <c r="E114" s="240"/>
      <c r="F114" s="241"/>
      <c r="G114" s="239"/>
      <c r="H114" s="239"/>
      <c r="I114" s="239"/>
      <c r="J114" s="239"/>
      <c r="K114" s="239"/>
    </row>
    <row r="115" spans="1:11" x14ac:dyDescent="0.25">
      <c r="A115" s="242"/>
      <c r="B115" s="239"/>
      <c r="C115" s="239"/>
      <c r="D115" s="239"/>
      <c r="E115" s="240"/>
      <c r="F115" s="241"/>
      <c r="G115" s="239"/>
      <c r="H115" s="239"/>
      <c r="I115" s="239"/>
      <c r="J115" s="239"/>
      <c r="K115" s="239"/>
    </row>
    <row r="116" spans="1:11" x14ac:dyDescent="0.25">
      <c r="A116" s="242"/>
      <c r="B116" s="239"/>
      <c r="C116" s="239"/>
      <c r="D116" s="239"/>
      <c r="E116" s="240"/>
      <c r="F116" s="241"/>
      <c r="G116" s="239"/>
      <c r="H116" s="239"/>
      <c r="I116" s="239"/>
      <c r="J116" s="239"/>
      <c r="K116" s="239"/>
    </row>
    <row r="117" spans="1:11" x14ac:dyDescent="0.25">
      <c r="A117" s="242"/>
      <c r="B117" s="239"/>
      <c r="C117" s="239"/>
      <c r="D117" s="239"/>
      <c r="E117" s="240"/>
      <c r="F117" s="241"/>
      <c r="G117" s="239"/>
      <c r="H117" s="239"/>
      <c r="I117" s="239"/>
      <c r="J117" s="239"/>
      <c r="K117" s="239"/>
    </row>
    <row r="118" spans="1:11" x14ac:dyDescent="0.25">
      <c r="A118" s="242"/>
      <c r="B118" s="239"/>
      <c r="C118" s="239"/>
      <c r="D118" s="239"/>
      <c r="E118" s="240"/>
      <c r="F118" s="241"/>
      <c r="G118" s="239"/>
      <c r="H118" s="239"/>
      <c r="I118" s="239"/>
      <c r="J118" s="239"/>
      <c r="K118" s="239"/>
    </row>
    <row r="119" spans="1:11" x14ac:dyDescent="0.25">
      <c r="A119" s="242"/>
      <c r="B119" s="239"/>
      <c r="C119" s="239"/>
      <c r="D119" s="239"/>
      <c r="E119" s="240"/>
      <c r="F119" s="241"/>
      <c r="G119" s="239"/>
      <c r="H119" s="239"/>
      <c r="I119" s="239"/>
      <c r="J119" s="239"/>
      <c r="K119" s="239"/>
    </row>
    <row r="120" spans="1:11" x14ac:dyDescent="0.25">
      <c r="A120" s="242"/>
      <c r="B120" s="239"/>
      <c r="C120" s="239"/>
      <c r="D120" s="239"/>
      <c r="E120" s="240"/>
      <c r="F120" s="241"/>
      <c r="G120" s="239"/>
      <c r="H120" s="239"/>
      <c r="I120" s="239"/>
      <c r="J120" s="239"/>
      <c r="K120" s="239"/>
    </row>
    <row r="121" spans="1:11" x14ac:dyDescent="0.25">
      <c r="A121" s="242"/>
      <c r="B121" s="239"/>
      <c r="C121" s="239"/>
      <c r="D121" s="239"/>
      <c r="E121" s="240"/>
      <c r="F121" s="241"/>
      <c r="G121" s="239"/>
      <c r="H121" s="239"/>
      <c r="I121" s="239"/>
      <c r="J121" s="239"/>
      <c r="K121" s="239"/>
    </row>
    <row r="122" spans="1:11" x14ac:dyDescent="0.25">
      <c r="A122" s="242"/>
      <c r="B122" s="239"/>
      <c r="C122" s="239"/>
      <c r="D122" s="239"/>
      <c r="E122" s="240"/>
      <c r="F122" s="241"/>
      <c r="G122" s="239"/>
      <c r="H122" s="239"/>
      <c r="I122" s="239"/>
      <c r="J122" s="239"/>
      <c r="K122" s="239"/>
    </row>
    <row r="123" spans="1:11" x14ac:dyDescent="0.25">
      <c r="A123" s="242"/>
      <c r="B123" s="239"/>
      <c r="C123" s="239"/>
      <c r="D123" s="239"/>
      <c r="E123" s="240"/>
      <c r="F123" s="241"/>
      <c r="G123" s="239"/>
      <c r="H123" s="239"/>
      <c r="I123" s="239"/>
      <c r="J123" s="239"/>
      <c r="K123" s="239"/>
    </row>
    <row r="124" spans="1:11" x14ac:dyDescent="0.25">
      <c r="A124" s="242"/>
      <c r="B124" s="239"/>
      <c r="C124" s="239"/>
      <c r="D124" s="239"/>
      <c r="E124" s="240"/>
      <c r="F124" s="241"/>
      <c r="G124" s="239"/>
      <c r="H124" s="239"/>
      <c r="I124" s="239"/>
      <c r="J124" s="239"/>
      <c r="K124" s="239"/>
    </row>
    <row r="125" spans="1:11" x14ac:dyDescent="0.25">
      <c r="A125" s="242"/>
      <c r="B125" s="239"/>
      <c r="C125" s="239"/>
      <c r="D125" s="239"/>
      <c r="E125" s="240"/>
      <c r="F125" s="241"/>
      <c r="G125" s="239"/>
      <c r="H125" s="239"/>
      <c r="I125" s="239"/>
      <c r="J125" s="239"/>
      <c r="K125" s="239"/>
    </row>
    <row r="126" spans="1:11" x14ac:dyDescent="0.25">
      <c r="A126" s="242"/>
      <c r="B126" s="239"/>
      <c r="C126" s="239"/>
      <c r="D126" s="239"/>
      <c r="E126" s="240"/>
      <c r="F126" s="241"/>
      <c r="G126" s="239"/>
      <c r="H126" s="239"/>
      <c r="I126" s="239"/>
      <c r="J126" s="239"/>
      <c r="K126" s="239"/>
    </row>
    <row r="127" spans="1:11" x14ac:dyDescent="0.25">
      <c r="A127" s="242"/>
      <c r="B127" s="239"/>
      <c r="C127" s="239"/>
      <c r="D127" s="239"/>
      <c r="E127" s="240"/>
      <c r="F127" s="241"/>
      <c r="G127" s="239"/>
      <c r="H127" s="239"/>
      <c r="I127" s="239"/>
      <c r="J127" s="239"/>
      <c r="K127" s="239"/>
    </row>
    <row r="128" spans="1:11" x14ac:dyDescent="0.25">
      <c r="A128" s="242"/>
      <c r="B128" s="239"/>
      <c r="C128" s="239"/>
      <c r="D128" s="239"/>
      <c r="E128" s="240"/>
      <c r="F128" s="241"/>
      <c r="G128" s="239"/>
      <c r="H128" s="239"/>
      <c r="I128" s="239"/>
      <c r="J128" s="239"/>
      <c r="K128" s="239"/>
    </row>
    <row r="129" spans="1:11" x14ac:dyDescent="0.25">
      <c r="A129" s="242"/>
      <c r="B129" s="239"/>
      <c r="C129" s="239"/>
      <c r="D129" s="239"/>
      <c r="E129" s="240"/>
      <c r="F129" s="241"/>
      <c r="G129" s="239"/>
      <c r="H129" s="239"/>
      <c r="I129" s="239"/>
      <c r="J129" s="239"/>
      <c r="K129" s="239"/>
    </row>
    <row r="130" spans="1:11" x14ac:dyDescent="0.25">
      <c r="A130" s="242"/>
      <c r="B130" s="239"/>
      <c r="C130" s="239"/>
      <c r="D130" s="239"/>
      <c r="E130" s="240"/>
      <c r="F130" s="241"/>
      <c r="G130" s="239"/>
      <c r="H130" s="239"/>
      <c r="I130" s="239"/>
      <c r="J130" s="239"/>
      <c r="K130" s="239"/>
    </row>
    <row r="131" spans="1:11" x14ac:dyDescent="0.25">
      <c r="A131" s="242"/>
      <c r="B131" s="239"/>
      <c r="C131" s="239"/>
      <c r="D131" s="239"/>
      <c r="E131" s="240"/>
      <c r="F131" s="241"/>
      <c r="G131" s="239"/>
      <c r="H131" s="239"/>
      <c r="I131" s="239"/>
      <c r="J131" s="239"/>
      <c r="K131" s="239"/>
    </row>
    <row r="132" spans="1:11" x14ac:dyDescent="0.25">
      <c r="A132" s="242"/>
      <c r="B132" s="239"/>
      <c r="C132" s="239"/>
      <c r="D132" s="239"/>
      <c r="E132" s="240"/>
      <c r="F132" s="241"/>
      <c r="G132" s="239"/>
      <c r="H132" s="239"/>
      <c r="I132" s="239"/>
      <c r="J132" s="239"/>
      <c r="K132" s="239"/>
    </row>
    <row r="133" spans="1:11" x14ac:dyDescent="0.25">
      <c r="A133" s="242"/>
      <c r="B133" s="239"/>
      <c r="C133" s="239"/>
      <c r="D133" s="239"/>
      <c r="E133" s="240"/>
      <c r="F133" s="241"/>
      <c r="G133" s="239"/>
      <c r="H133" s="239"/>
      <c r="I133" s="239"/>
      <c r="J133" s="239"/>
      <c r="K133" s="239"/>
    </row>
    <row r="134" spans="1:11" x14ac:dyDescent="0.25">
      <c r="A134" s="242"/>
      <c r="B134" s="239"/>
      <c r="C134" s="239"/>
      <c r="D134" s="239"/>
      <c r="E134" s="240"/>
      <c r="F134" s="241"/>
      <c r="G134" s="239"/>
      <c r="H134" s="239"/>
      <c r="I134" s="239"/>
      <c r="J134" s="239"/>
      <c r="K134" s="239"/>
    </row>
    <row r="135" spans="1:11" x14ac:dyDescent="0.25">
      <c r="A135" s="242"/>
      <c r="B135" s="239"/>
      <c r="C135" s="239"/>
      <c r="D135" s="239"/>
      <c r="E135" s="240"/>
      <c r="F135" s="241"/>
      <c r="G135" s="239"/>
      <c r="H135" s="239"/>
      <c r="I135" s="239"/>
      <c r="J135" s="239"/>
      <c r="K135" s="239"/>
    </row>
    <row r="136" spans="1:11" x14ac:dyDescent="0.25">
      <c r="A136" s="242"/>
      <c r="B136" s="239"/>
      <c r="C136" s="239"/>
      <c r="D136" s="239"/>
      <c r="E136" s="240"/>
      <c r="F136" s="241"/>
      <c r="G136" s="239"/>
      <c r="H136" s="239"/>
      <c r="I136" s="239"/>
      <c r="J136" s="239"/>
      <c r="K136" s="239"/>
    </row>
    <row r="137" spans="1:11" x14ac:dyDescent="0.25">
      <c r="A137" s="242"/>
      <c r="B137" s="239"/>
      <c r="C137" s="239"/>
      <c r="D137" s="239"/>
      <c r="E137" s="240"/>
      <c r="F137" s="241"/>
      <c r="G137" s="239"/>
      <c r="H137" s="239"/>
      <c r="I137" s="239"/>
      <c r="J137" s="239"/>
      <c r="K137" s="239"/>
    </row>
    <row r="138" spans="1:11" x14ac:dyDescent="0.25">
      <c r="A138" s="242"/>
      <c r="B138" s="239"/>
      <c r="C138" s="239"/>
      <c r="D138" s="239"/>
      <c r="E138" s="240"/>
      <c r="F138" s="241"/>
      <c r="G138" s="239"/>
      <c r="H138" s="239"/>
      <c r="I138" s="239"/>
      <c r="J138" s="239"/>
      <c r="K138" s="239"/>
    </row>
    <row r="139" spans="1:11" x14ac:dyDescent="0.25">
      <c r="A139" s="242"/>
      <c r="B139" s="239"/>
      <c r="C139" s="239"/>
      <c r="D139" s="239"/>
      <c r="E139" s="240"/>
      <c r="F139" s="241"/>
      <c r="G139" s="239"/>
      <c r="H139" s="239"/>
      <c r="I139" s="239"/>
      <c r="J139" s="239"/>
      <c r="K139" s="239"/>
    </row>
    <row r="140" spans="1:11" x14ac:dyDescent="0.25">
      <c r="A140" s="242"/>
      <c r="B140" s="239"/>
      <c r="C140" s="239"/>
      <c r="D140" s="239"/>
      <c r="E140" s="240"/>
      <c r="F140" s="241"/>
      <c r="G140" s="239"/>
      <c r="H140" s="239"/>
      <c r="I140" s="239"/>
      <c r="J140" s="239"/>
      <c r="K140" s="239"/>
    </row>
    <row r="141" spans="1:11" x14ac:dyDescent="0.25">
      <c r="A141" s="242"/>
      <c r="B141" s="239"/>
      <c r="C141" s="239"/>
      <c r="D141" s="239"/>
      <c r="E141" s="240"/>
      <c r="F141" s="241"/>
      <c r="G141" s="239"/>
      <c r="H141" s="239"/>
      <c r="I141" s="239"/>
      <c r="J141" s="239"/>
      <c r="K141" s="239"/>
    </row>
    <row r="142" spans="1:11" x14ac:dyDescent="0.25">
      <c r="A142" s="242"/>
      <c r="B142" s="239"/>
      <c r="C142" s="239"/>
      <c r="D142" s="239"/>
      <c r="E142" s="240"/>
      <c r="F142" s="241"/>
      <c r="G142" s="239"/>
      <c r="H142" s="239"/>
      <c r="I142" s="239"/>
      <c r="J142" s="239"/>
      <c r="K142" s="239"/>
    </row>
    <row r="143" spans="1:11" x14ac:dyDescent="0.25">
      <c r="A143" s="242"/>
      <c r="B143" s="239"/>
      <c r="C143" s="239"/>
      <c r="D143" s="239"/>
      <c r="E143" s="240"/>
      <c r="F143" s="241"/>
      <c r="G143" s="239"/>
      <c r="H143" s="239"/>
      <c r="I143" s="239"/>
      <c r="J143" s="239"/>
      <c r="K143" s="239"/>
    </row>
    <row r="144" spans="1:11" x14ac:dyDescent="0.25">
      <c r="A144" s="242"/>
    </row>
    <row r="145" spans="1:1" x14ac:dyDescent="0.25">
      <c r="A145" s="242"/>
    </row>
  </sheetData>
  <mergeCells count="31">
    <mergeCell ref="G5:R5"/>
    <mergeCell ref="B13:C13"/>
    <mergeCell ref="B14:C14"/>
    <mergeCell ref="G8:H8"/>
    <mergeCell ref="G9:H9"/>
    <mergeCell ref="B11:C11"/>
    <mergeCell ref="B12:C12"/>
    <mergeCell ref="B22:C22"/>
    <mergeCell ref="B26:C26"/>
    <mergeCell ref="B27:C27"/>
    <mergeCell ref="B32:C32"/>
    <mergeCell ref="B33:C33"/>
    <mergeCell ref="B23:C23"/>
    <mergeCell ref="B24:C24"/>
    <mergeCell ref="B25:C25"/>
    <mergeCell ref="B38:C38"/>
    <mergeCell ref="B39:C39"/>
    <mergeCell ref="B40:C40"/>
    <mergeCell ref="B41:C41"/>
    <mergeCell ref="B34:C34"/>
    <mergeCell ref="B35:C35"/>
    <mergeCell ref="B36:C36"/>
    <mergeCell ref="B37:C37"/>
    <mergeCell ref="B46:C46"/>
    <mergeCell ref="B47:C47"/>
    <mergeCell ref="B48:C48"/>
    <mergeCell ref="B49:C49"/>
    <mergeCell ref="B42:C42"/>
    <mergeCell ref="B43:C43"/>
    <mergeCell ref="B44:C44"/>
    <mergeCell ref="B45:C4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TL Femm</vt:lpstr>
      <vt:lpstr>TL Mas</vt:lpstr>
      <vt:lpstr>Staffetta</vt:lpstr>
      <vt:lpstr>Biathlon M</vt:lpstr>
      <vt:lpstr>Biathlon F</vt:lpstr>
      <vt:lpstr>SBiathlon M</vt:lpstr>
      <vt:lpstr>SBiathlon F</vt:lpstr>
      <vt:lpstr>Iscritti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2021-04-26T18:02:03Z</dcterms:modified>
</cp:coreProperties>
</file>