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AS\Subacquea\GARE TIRO AL BERSAGLIO SUBACQUEO\SELETTIVE\2021-2022\8° Trofeo Syrako Sub\"/>
    </mc:Choice>
  </mc:AlternateContent>
  <bookViews>
    <workbookView xWindow="0" yWindow="0" windowWidth="20490" windowHeight="7755" tabRatio="500" activeTab="3"/>
  </bookViews>
  <sheets>
    <sheet name="Istruzioni" sheetId="1" r:id="rId1"/>
    <sheet name="Dati" sheetId="2" r:id="rId2"/>
    <sheet name="TIRO LIBERO FEMMINILE" sheetId="3" r:id="rId3"/>
    <sheet name="TIRO LIBERO MASCHILE" sheetId="4" r:id="rId4"/>
    <sheet name="STAFFETTA" sheetId="5" r:id="rId5"/>
    <sheet name="BIATHLON MASCHILE" sheetId="6" r:id="rId6"/>
    <sheet name="BIATHLON FEMMINILE" sheetId="7" r:id="rId7"/>
    <sheet name="SUPER BIATHLON MASCHILE" sheetId="8" r:id="rId8"/>
    <sheet name="SUPER BIATHLON FEMMINILE" sheetId="9" r:id="rId9"/>
  </sheets>
  <definedNames>
    <definedName name="_xlnm._FilterDatabase" localSheetId="6" hidden="1">'BIATHLON FEMMINILE'!$B$11:$AB$21</definedName>
    <definedName name="_xlnm._FilterDatabase" localSheetId="5" hidden="1">'BIATHLON MASCHILE'!$B$11:$AB$25</definedName>
    <definedName name="_xlnm._FilterDatabase" localSheetId="4" hidden="1">STAFFETTA!$D$15:$U$19</definedName>
    <definedName name="_xlnm._FilterDatabase" localSheetId="8" hidden="1">'SUPER BIATHLON FEMMINILE'!$C$13:$N$15</definedName>
    <definedName name="_xlnm._FilterDatabase" localSheetId="7" hidden="1">'SUPER BIATHLON MASCHILE'!$C$13:$N$27</definedName>
    <definedName name="_xlnm._FilterDatabase" localSheetId="2" hidden="1">'TIRO LIBERO FEMMINILE'!$B$15:$X$21</definedName>
    <definedName name="_xlnm._FilterDatabase" localSheetId="3" hidden="1">'TIRO LIBERO MASCHILE'!$D$15:$U$34</definedName>
    <definedName name="_xlnm.Print_Area" localSheetId="6">'BIATHLON FEMMINILE'!$B$1:$O$27</definedName>
    <definedName name="_xlnm.Print_Area" localSheetId="8">'SUPER BIATHLON FEMMINILE'!$A$1:$O$23</definedName>
    <definedName name="_xlnm.Print_Area" localSheetId="7">'SUPER BIATHLON MASCHILE'!$A$1:$O$44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9" i="4" l="1"/>
  <c r="K18" i="9"/>
  <c r="K17" i="9"/>
  <c r="K16" i="9"/>
  <c r="K14" i="9"/>
  <c r="K40" i="8"/>
  <c r="K39" i="8"/>
  <c r="K38" i="8"/>
  <c r="N38" i="8" s="1"/>
  <c r="K37" i="8"/>
  <c r="N37" i="8" s="1"/>
  <c r="K36" i="8"/>
  <c r="N36" i="8" s="1"/>
  <c r="K35" i="8"/>
  <c r="N35" i="8" s="1"/>
  <c r="K34" i="8"/>
  <c r="N34" i="8" s="1"/>
  <c r="K33" i="8"/>
  <c r="N33" i="8" s="1"/>
  <c r="K32" i="8"/>
  <c r="N32" i="8" s="1"/>
  <c r="K31" i="8"/>
  <c r="N31" i="8" s="1"/>
  <c r="K30" i="8"/>
  <c r="N30" i="8" s="1"/>
  <c r="K29" i="8"/>
  <c r="N29" i="8" s="1"/>
  <c r="K28" i="8"/>
  <c r="N28" i="8" s="1"/>
  <c r="K27" i="8"/>
  <c r="N27" i="8" s="1"/>
  <c r="K26" i="8"/>
  <c r="N26" i="8" s="1"/>
  <c r="K19" i="8"/>
  <c r="N19" i="8" s="1"/>
  <c r="K23" i="8"/>
  <c r="N23" i="8" s="1"/>
  <c r="K15" i="8"/>
  <c r="N15" i="8" s="1"/>
  <c r="K25" i="8"/>
  <c r="N25" i="8" s="1"/>
  <c r="K16" i="8"/>
  <c r="N16" i="8" s="1"/>
  <c r="K21" i="8"/>
  <c r="N21" i="8" s="1"/>
  <c r="K24" i="8"/>
  <c r="N24" i="8" s="1"/>
  <c r="K22" i="8"/>
  <c r="N22" i="8" s="1"/>
  <c r="K18" i="8"/>
  <c r="N18" i="8" s="1"/>
  <c r="K20" i="8"/>
  <c r="K14" i="8"/>
  <c r="N14" i="8" s="1"/>
  <c r="K17" i="8"/>
  <c r="N17" i="8" s="1"/>
  <c r="K16" i="7"/>
  <c r="I16" i="7"/>
  <c r="K15" i="7"/>
  <c r="I15" i="7"/>
  <c r="K14" i="7"/>
  <c r="K13" i="7"/>
  <c r="I12" i="7"/>
  <c r="K12" i="7" s="1"/>
  <c r="D7" i="7"/>
  <c r="D6" i="7"/>
  <c r="I14" i="6"/>
  <c r="M14" i="6" s="1"/>
  <c r="K14" i="6" s="1"/>
  <c r="L14" i="6" s="1"/>
  <c r="I12" i="6"/>
  <c r="M12" i="6" s="1"/>
  <c r="K12" i="6" s="1"/>
  <c r="L12" i="6" s="1"/>
  <c r="I13" i="6"/>
  <c r="M13" i="6" s="1"/>
  <c r="K13" i="6" s="1"/>
  <c r="L13" i="6" s="1"/>
  <c r="I15" i="6"/>
  <c r="M15" i="6" s="1"/>
  <c r="K15" i="6" s="1"/>
  <c r="L15" i="6" s="1"/>
  <c r="I16" i="6"/>
  <c r="M16" i="6" s="1"/>
  <c r="K16" i="6" s="1"/>
  <c r="L16" i="6" s="1"/>
  <c r="I18" i="6"/>
  <c r="M18" i="6" s="1"/>
  <c r="K18" i="6" s="1"/>
  <c r="L18" i="6" s="1"/>
  <c r="I17" i="6"/>
  <c r="M17" i="6" s="1"/>
  <c r="K17" i="6" s="1"/>
  <c r="L17" i="6" s="1"/>
  <c r="D7" i="6"/>
  <c r="D6" i="6"/>
  <c r="H26" i="5"/>
  <c r="T26" i="5" s="1"/>
  <c r="U26" i="5" s="1"/>
  <c r="H25" i="5"/>
  <c r="T25" i="5" s="1"/>
  <c r="U25" i="5" s="1"/>
  <c r="H24" i="5"/>
  <c r="T24" i="5" s="1"/>
  <c r="U24" i="5" s="1"/>
  <c r="H23" i="5"/>
  <c r="T23" i="5" s="1"/>
  <c r="U23" i="5" s="1"/>
  <c r="H22" i="5"/>
  <c r="T22" i="5" s="1"/>
  <c r="U22" i="5" s="1"/>
  <c r="H21" i="5"/>
  <c r="T21" i="5" s="1"/>
  <c r="U21" i="5" s="1"/>
  <c r="H20" i="5"/>
  <c r="T20" i="5" s="1"/>
  <c r="U20" i="5" s="1"/>
  <c r="H17" i="5"/>
  <c r="T17" i="5" s="1"/>
  <c r="U17" i="5" s="1"/>
  <c r="H19" i="5"/>
  <c r="T19" i="5" s="1"/>
  <c r="U19" i="5" s="1"/>
  <c r="H18" i="5"/>
  <c r="T18" i="5" s="1"/>
  <c r="U18" i="5" s="1"/>
  <c r="H16" i="5"/>
  <c r="T16" i="5" s="1"/>
  <c r="U16" i="5" s="1"/>
  <c r="J11" i="5"/>
  <c r="J9" i="5"/>
  <c r="I43" i="4"/>
  <c r="S43" i="4" s="1"/>
  <c r="U43" i="4" s="1"/>
  <c r="I42" i="4"/>
  <c r="S42" i="4" s="1"/>
  <c r="U42" i="4" s="1"/>
  <c r="I41" i="4"/>
  <c r="S41" i="4" s="1"/>
  <c r="U41" i="4" s="1"/>
  <c r="S40" i="4"/>
  <c r="U40" i="4" s="1"/>
  <c r="I40" i="4"/>
  <c r="I39" i="4"/>
  <c r="S39" i="4" s="1"/>
  <c r="U39" i="4" s="1"/>
  <c r="I38" i="4"/>
  <c r="S38" i="4" s="1"/>
  <c r="U38" i="4" s="1"/>
  <c r="I37" i="4"/>
  <c r="S37" i="4" s="1"/>
  <c r="U37" i="4" s="1"/>
  <c r="I36" i="4"/>
  <c r="S36" i="4" s="1"/>
  <c r="U36" i="4" s="1"/>
  <c r="I35" i="4"/>
  <c r="S35" i="4" s="1"/>
  <c r="U35" i="4" s="1"/>
  <c r="I34" i="4"/>
  <c r="S34" i="4" s="1"/>
  <c r="U34" i="4" s="1"/>
  <c r="I33" i="4"/>
  <c r="S33" i="4" s="1"/>
  <c r="U33" i="4" s="1"/>
  <c r="I32" i="4"/>
  <c r="S32" i="4" s="1"/>
  <c r="U32" i="4" s="1"/>
  <c r="I31" i="4"/>
  <c r="S31" i="4" s="1"/>
  <c r="U31" i="4" s="1"/>
  <c r="I30" i="4"/>
  <c r="S30" i="4" s="1"/>
  <c r="U30" i="4" s="1"/>
  <c r="I29" i="4"/>
  <c r="S29" i="4" s="1"/>
  <c r="U29" i="4" s="1"/>
  <c r="I28" i="4"/>
  <c r="S28" i="4" s="1"/>
  <c r="U28" i="4" s="1"/>
  <c r="I19" i="4"/>
  <c r="S19" i="4" s="1"/>
  <c r="U19" i="4" s="1"/>
  <c r="I21" i="4"/>
  <c r="S21" i="4" s="1"/>
  <c r="U21" i="4" s="1"/>
  <c r="I20" i="4"/>
  <c r="S20" i="4" s="1"/>
  <c r="U20" i="4" s="1"/>
  <c r="S23" i="4"/>
  <c r="U23" i="4" s="1"/>
  <c r="I18" i="4"/>
  <c r="S18" i="4" s="1"/>
  <c r="U18" i="4" s="1"/>
  <c r="I16" i="4"/>
  <c r="S16" i="4" s="1"/>
  <c r="U16" i="4" s="1"/>
  <c r="S24" i="4"/>
  <c r="U24" i="4" s="1"/>
  <c r="S25" i="4"/>
  <c r="U25" i="4" s="1"/>
  <c r="I17" i="4"/>
  <c r="S17" i="4" s="1"/>
  <c r="U17" i="4" s="1"/>
  <c r="S27" i="4"/>
  <c r="U27" i="4" s="1"/>
  <c r="I22" i="4"/>
  <c r="S22" i="4" s="1"/>
  <c r="U22" i="4" s="1"/>
  <c r="S26" i="4"/>
  <c r="U26" i="4" s="1"/>
  <c r="I11" i="4"/>
  <c r="I21" i="3"/>
  <c r="S21" i="3" s="1"/>
  <c r="I20" i="3"/>
  <c r="S20" i="3" s="1"/>
  <c r="I19" i="3"/>
  <c r="S19" i="3" s="1"/>
  <c r="I17" i="3"/>
  <c r="S17" i="3" s="1"/>
  <c r="I16" i="3"/>
  <c r="S16" i="3" s="1"/>
  <c r="I18" i="3"/>
  <c r="S18" i="3" s="1"/>
  <c r="I11" i="3"/>
  <c r="I9" i="3"/>
</calcChain>
</file>

<file path=xl/comments1.xml><?xml version="1.0" encoding="utf-8"?>
<comments xmlns="http://schemas.openxmlformats.org/spreadsheetml/2006/main">
  <authors>
    <author/>
  </authors>
  <commentList>
    <comment ref="F13" authorId="0" shapeId="0">
      <text>
        <r>
          <rPr>
            <b/>
            <sz val="8"/>
            <color rgb="FF000000"/>
            <rFont val="Tahoma"/>
            <family val="2"/>
            <charset val="1"/>
          </rPr>
          <t xml:space="preserve">Inserire il tempo dato dai cronometristi
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F13" authorId="0" shapeId="0">
      <text>
        <r>
          <rPr>
            <b/>
            <sz val="8"/>
            <color rgb="FF000000"/>
            <rFont val="Tahoma"/>
            <family val="2"/>
            <charset val="1"/>
          </rPr>
          <t xml:space="preserve">Inserire il tempo dato dai cronometristi
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E13" authorId="0" shapeId="0">
      <text>
        <r>
          <rPr>
            <b/>
            <sz val="8"/>
            <color rgb="FF000000"/>
            <rFont val="Tahoma"/>
            <family val="2"/>
            <charset val="1"/>
          </rPr>
          <t xml:space="preserve">Inserire il tempo dato dai cronometristi
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H12" authorId="0" shapeId="0">
      <text>
        <r>
          <rPr>
            <b/>
            <sz val="8"/>
            <color rgb="FF000000"/>
            <rFont val="Tahoma"/>
            <family val="2"/>
            <charset val="1"/>
          </rPr>
          <t xml:space="preserve">Inserire il tempo dato dai cronometristi
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H12" authorId="0" shapeId="0">
      <text>
        <r>
          <rPr>
            <b/>
            <sz val="8"/>
            <color rgb="FF000000"/>
            <rFont val="Tahoma"/>
            <family val="2"/>
            <charset val="1"/>
          </rPr>
          <t xml:space="preserve">Inserire il tempo dato dai cronometristi
</t>
        </r>
      </text>
    </comment>
  </commentList>
</comments>
</file>

<file path=xl/sharedStrings.xml><?xml version="1.0" encoding="utf-8"?>
<sst xmlns="http://schemas.openxmlformats.org/spreadsheetml/2006/main" count="334" uniqueCount="136">
  <si>
    <t>ISTRUZIONI</t>
  </si>
  <si>
    <t>1)</t>
  </si>
  <si>
    <t>All'apertura del programma e comunque prima di ordinare la classifica attivare le Macro.</t>
  </si>
  <si>
    <t>2)</t>
  </si>
  <si>
    <t xml:space="preserve">Inserire negli spazi gialli del foglio "Dati" la denominazione della gara la Località e la data. </t>
  </si>
  <si>
    <t>3)</t>
  </si>
  <si>
    <t xml:space="preserve">Per ogni tipologia di gara Inserire i dati solo negli spazi gialli. </t>
  </si>
  <si>
    <t>4)</t>
  </si>
  <si>
    <t>Inseriti tutti i dati, per ordinare la classifica, digitare il comando indicato (CTRL+MAIUSC+ …….) . La classifica si ordina in automatico</t>
  </si>
  <si>
    <t>La classifica si ordina in automatico. Se ci sono squadre in parità di punti aprire il foglio " Classifica con parità" ed ordinare manualmente la classifica in base alla differenza reti.</t>
  </si>
  <si>
    <t xml:space="preserve">ATTENZIONE: Per il Biathlon Maschile e Femminile, se ci sono concorrenti con punteggio negativo vengono ordinati al fondo della classifica. </t>
  </si>
  <si>
    <t xml:space="preserve">In questo caso andare sui fogli "Classica BTM Manuale" e "Classifica BTF Manuale" e con Copia-Incolla spostare questi concorrenti dopo l'ultimo concorrente con punteggio </t>
  </si>
  <si>
    <r>
      <rPr>
        <b/>
        <sz val="10"/>
        <color rgb="FFFF0000"/>
        <rFont val="Arial"/>
        <family val="2"/>
        <charset val="1"/>
      </rPr>
      <t xml:space="preserve">positivo o zero. </t>
    </r>
    <r>
      <rPr>
        <b/>
        <u/>
        <sz val="10"/>
        <color rgb="FFFF0000"/>
        <rFont val="Arial"/>
        <family val="2"/>
        <charset val="1"/>
      </rPr>
      <t xml:space="preserve">Questa operazione deve essere fatta solo su questi fogli. </t>
    </r>
  </si>
  <si>
    <t>5)</t>
  </si>
  <si>
    <t>Per riutilizzare il programma digitare dal foglio "Dati" il comando CTRL+MAIUSC+Z . Questo comando cancella tutti i dati immessi e ripristina il programma.</t>
  </si>
  <si>
    <t>INSERIMENTO DATI MANIFESTAZIONE</t>
  </si>
  <si>
    <t>DENONIMAZIONE GARA</t>
  </si>
  <si>
    <t>LOCALITA'</t>
  </si>
  <si>
    <t>LATINA</t>
  </si>
  <si>
    <t>DATA</t>
  </si>
  <si>
    <t>AZZERAMENTO PROGRAMMA</t>
  </si>
  <si>
    <t xml:space="preserve">DIGITARE: CTRL + MAIUSC + Z </t>
  </si>
  <si>
    <t>Ordina Classifica</t>
  </si>
  <si>
    <t>CTRL + MAIUSC + B</t>
  </si>
  <si>
    <t>TIRO LIBERO FEMMINILE</t>
  </si>
  <si>
    <t>N.</t>
  </si>
  <si>
    <t>ATLETA</t>
  </si>
  <si>
    <t>SOCIETA'</t>
  </si>
  <si>
    <t>Tempo rilevato             Min Sec Cen</t>
  </si>
  <si>
    <t xml:space="preserve">TEMPO IN SECONDI    </t>
  </si>
  <si>
    <t>PUNTEGGIO TIRI</t>
  </si>
  <si>
    <t xml:space="preserve">PENALITA' TEMPO           </t>
  </si>
  <si>
    <t xml:space="preserve">PENALITA'           </t>
  </si>
  <si>
    <t>TOTALE</t>
  </si>
  <si>
    <t xml:space="preserve"> 1° Tiro</t>
  </si>
  <si>
    <t xml:space="preserve"> 2° Tiro</t>
  </si>
  <si>
    <t xml:space="preserve"> 3° Tiro</t>
  </si>
  <si>
    <t xml:space="preserve"> 4° Tiro</t>
  </si>
  <si>
    <t xml:space="preserve"> 5° Tiro</t>
  </si>
  <si>
    <t xml:space="preserve"> 6° Tiro</t>
  </si>
  <si>
    <t xml:space="preserve"> 7° Tiro</t>
  </si>
  <si>
    <t xml:space="preserve"> 8° Tiro</t>
  </si>
  <si>
    <t xml:space="preserve"> 9° Tiro</t>
  </si>
  <si>
    <t>1°</t>
  </si>
  <si>
    <t>2°</t>
  </si>
  <si>
    <t>3°</t>
  </si>
  <si>
    <t>4°</t>
  </si>
  <si>
    <t>5°</t>
  </si>
  <si>
    <t>6°</t>
  </si>
  <si>
    <t xml:space="preserve">Data </t>
  </si>
  <si>
    <t>Giudice di Gara</t>
  </si>
  <si>
    <t>Ora</t>
  </si>
  <si>
    <t>TIRO LIBERO MASCHILE</t>
  </si>
  <si>
    <t>Tempo rilevato             Min Sec Dec</t>
  </si>
  <si>
    <t xml:space="preserve">TEMPO IN SECONDI </t>
  </si>
  <si>
    <t>PENALITA'  TEMPO</t>
  </si>
  <si>
    <t xml:space="preserve">PENALITA'          </t>
  </si>
  <si>
    <t>FERRANTE VINCENZO</t>
  </si>
  <si>
    <t>ASTREA</t>
  </si>
  <si>
    <t>VETTURINI FABRIZIO</t>
  </si>
  <si>
    <t>DESIDERIO FRANCESCO</t>
  </si>
  <si>
    <t>7°</t>
  </si>
  <si>
    <t>8°</t>
  </si>
  <si>
    <t>9°</t>
  </si>
  <si>
    <t>10°</t>
  </si>
  <si>
    <t>11°</t>
  </si>
  <si>
    <t>12°</t>
  </si>
  <si>
    <t>13°</t>
  </si>
  <si>
    <t>14°</t>
  </si>
  <si>
    <t>15°</t>
  </si>
  <si>
    <t>16°</t>
  </si>
  <si>
    <t>17°</t>
  </si>
  <si>
    <t>18°</t>
  </si>
  <si>
    <t>19°</t>
  </si>
  <si>
    <t>20°</t>
  </si>
  <si>
    <t>21°</t>
  </si>
  <si>
    <t>22°</t>
  </si>
  <si>
    <t>23°</t>
  </si>
  <si>
    <t>24°</t>
  </si>
  <si>
    <t>25°</t>
  </si>
  <si>
    <t>26°</t>
  </si>
  <si>
    <t>27°</t>
  </si>
  <si>
    <t>28°</t>
  </si>
  <si>
    <t>FEDERAZIONE ITALIANA PESCA SPORTIVA E ATTIVITA' SUBACQUEE</t>
  </si>
  <si>
    <t>Viale Tiziano, 70 - 00196 Roma - Tel. (06) 36858183</t>
  </si>
  <si>
    <t>Settore attività subacquee</t>
  </si>
  <si>
    <t xml:space="preserve">STAFFETTA PER SOCIETA' </t>
  </si>
  <si>
    <t>CTRL + MAIUSC + E</t>
  </si>
  <si>
    <t>N°</t>
  </si>
  <si>
    <t>Tempo rilevato                        Min Sec Dec</t>
  </si>
  <si>
    <t>TEMPO       IN SEC.</t>
  </si>
  <si>
    <t xml:space="preserve">PENALITA'         </t>
  </si>
  <si>
    <t xml:space="preserve">TEMPO     PENALITA'   BONUS    </t>
  </si>
  <si>
    <t>PENALITA'</t>
  </si>
  <si>
    <t>FC</t>
  </si>
  <si>
    <t>BIATHLON MASCHILE</t>
  </si>
  <si>
    <t>CTRL + MAIUSC + C</t>
  </si>
  <si>
    <t xml:space="preserve">                 SOCIETA'</t>
  </si>
  <si>
    <t>N° Tiri</t>
  </si>
  <si>
    <t>Tempo           min sec dec</t>
  </si>
  <si>
    <t>TEMPO           in sec.</t>
  </si>
  <si>
    <t>Penalità</t>
  </si>
  <si>
    <t>Penalità Tiri</t>
  </si>
  <si>
    <t>Totale                   Tiri</t>
  </si>
  <si>
    <t>Tempo totale</t>
  </si>
  <si>
    <t>SQ</t>
  </si>
  <si>
    <t>BIATHLON FEMMINILE</t>
  </si>
  <si>
    <t>Data</t>
  </si>
  <si>
    <t>Viale Tiziano, 70 - 00196 Roma - Tel. 06 87980513</t>
  </si>
  <si>
    <t xml:space="preserve">SUPERBIATHLON MASCHILE </t>
  </si>
  <si>
    <t>1° Tiro</t>
  </si>
  <si>
    <t>2° Tiro</t>
  </si>
  <si>
    <t>3° Tiro</t>
  </si>
  <si>
    <t>Tempo rilevato             Min      Sec       Dec</t>
  </si>
  <si>
    <t>Tempo in secondi</t>
  </si>
  <si>
    <t>Penalità in secondi</t>
  </si>
  <si>
    <t>Penalità in punti</t>
  </si>
  <si>
    <t>Totale</t>
  </si>
  <si>
    <t>NP</t>
  </si>
  <si>
    <t>SUPERBIATHLON FEMMINILE</t>
  </si>
  <si>
    <t>XIII TROFEO CITTA' DI LATINA</t>
  </si>
  <si>
    <t>VIII TROFEO SYRAKO SUB</t>
  </si>
  <si>
    <t>ARGENTINO  ADRIANO</t>
  </si>
  <si>
    <t>SYRAKO SUB</t>
  </si>
  <si>
    <t>PIANETA OLGA SUB 2000</t>
  </si>
  <si>
    <t>LO PIANO ENZO</t>
  </si>
  <si>
    <t>VIZZINI MAURIZIO</t>
  </si>
  <si>
    <t>BELLI  GIUSEPPE</t>
  </si>
  <si>
    <t xml:space="preserve"> A.S.D.   ASTREA LATINA</t>
  </si>
  <si>
    <t>NC</t>
  </si>
  <si>
    <t>AUGUSTA/BRUCOLI - PISCINA ASD ATHOL AUGUSTA</t>
  </si>
  <si>
    <t>SANTO MARESCALCO</t>
  </si>
  <si>
    <t>GdG</t>
  </si>
  <si>
    <t>Santo Marescalco</t>
  </si>
  <si>
    <t>Data 24/04/2022</t>
  </si>
  <si>
    <t>Ora 12,45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</si>
</sst>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[$€]\ * #,##0.00_-;\-[$€]\ * #,##0.00_-;_-[$€]\ * \-??_-;_-@_-"/>
    <numFmt numFmtId="165" formatCode="[$-410]d\ mmmm\ yyyy;@"/>
    <numFmt numFmtId="166" formatCode="dd/mm/yy;@"/>
    <numFmt numFmtId="167" formatCode="[$-410]dd/mm/yyyy"/>
    <numFmt numFmtId="168" formatCode="0.0"/>
    <numFmt numFmtId="169" formatCode="[$-F800]dddd&quot;, &quot;mmmm\ dd&quot;, &quot;yyyy"/>
  </numFmts>
  <fonts count="31">
    <font>
      <sz val="10"/>
      <name val="Arial"/>
      <charset val="1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4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0"/>
      <color rgb="FFFF0000"/>
      <name val="Arial"/>
      <family val="2"/>
      <charset val="1"/>
    </font>
    <font>
      <b/>
      <u/>
      <sz val="10"/>
      <color rgb="FFFF0000"/>
      <name val="Arial"/>
      <family val="2"/>
      <charset val="1"/>
    </font>
    <font>
      <b/>
      <sz val="16"/>
      <name val="Arial"/>
      <family val="2"/>
      <charset val="1"/>
    </font>
    <font>
      <b/>
      <sz val="14"/>
      <name val="Arial"/>
      <family val="2"/>
      <charset val="1"/>
    </font>
    <font>
      <b/>
      <sz val="10"/>
      <name val="Arial"/>
      <family val="2"/>
      <charset val="1"/>
    </font>
    <font>
      <b/>
      <sz val="12"/>
      <name val="Arial"/>
      <family val="2"/>
      <charset val="1"/>
    </font>
    <font>
      <sz val="12"/>
      <name val="Arial"/>
      <family val="2"/>
      <charset val="1"/>
    </font>
    <font>
      <b/>
      <sz val="14"/>
      <color rgb="FFFF0000"/>
      <name val="Arial"/>
      <family val="2"/>
      <charset val="1"/>
    </font>
    <font>
      <b/>
      <u/>
      <sz val="10"/>
      <name val="Arial"/>
      <family val="2"/>
      <charset val="1"/>
    </font>
    <font>
      <b/>
      <sz val="12"/>
      <name val="Arial Narrow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0000FF"/>
      <name val="Arial"/>
      <family val="2"/>
      <charset val="1"/>
    </font>
    <font>
      <b/>
      <sz val="16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9"/>
      <name val="Arial"/>
      <family val="2"/>
      <charset val="1"/>
    </font>
    <font>
      <b/>
      <i/>
      <sz val="10"/>
      <name val="Arial"/>
      <family val="2"/>
      <charset val="1"/>
    </font>
    <font>
      <b/>
      <sz val="16"/>
      <name val="Kunstler Script"/>
      <family val="4"/>
      <charset val="1"/>
    </font>
    <font>
      <b/>
      <sz val="14"/>
      <name val="Kunstler Script"/>
      <family val="4"/>
      <charset val="1"/>
    </font>
    <font>
      <b/>
      <sz val="8"/>
      <color rgb="FF000000"/>
      <name val="Tahoma"/>
      <family val="2"/>
      <charset val="1"/>
    </font>
    <font>
      <b/>
      <sz val="10"/>
      <color rgb="FF0000FF"/>
      <name val="Arial"/>
      <family val="2"/>
      <charset val="1"/>
    </font>
    <font>
      <sz val="10"/>
      <name val="Arial"/>
      <charset val="1"/>
    </font>
    <font>
      <sz val="10"/>
      <color theme="1"/>
      <name val="Arial"/>
      <family val="2"/>
    </font>
    <font>
      <sz val="10"/>
      <color theme="1"/>
      <name val="Arial1"/>
    </font>
    <font>
      <sz val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00"/>
        <bgColor rgb="FFFFCC00"/>
      </patternFill>
    </fill>
    <fill>
      <patternFill patternType="solid">
        <fgColor rgb="FF99CCFF"/>
        <bgColor rgb="FF8EB4E3"/>
      </patternFill>
    </fill>
    <fill>
      <patternFill patternType="solid">
        <fgColor rgb="FFFFCC00"/>
        <bgColor rgb="FFFFFF00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8EB4E3"/>
        <bgColor rgb="FF99CCFF"/>
      </patternFill>
    </fill>
    <fill>
      <patternFill patternType="solid">
        <fgColor rgb="FFFFFFCC"/>
        <bgColor rgb="FFFFFFFF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4" fontId="27" fillId="0" borderId="0" applyBorder="0" applyProtection="0"/>
    <xf numFmtId="0" fontId="1" fillId="0" borderId="0"/>
    <xf numFmtId="0" fontId="2" fillId="0" borderId="0"/>
    <xf numFmtId="0" fontId="2" fillId="0" borderId="0"/>
    <xf numFmtId="0" fontId="1" fillId="0" borderId="0"/>
  </cellStyleXfs>
  <cellXfs count="283">
    <xf numFmtId="0" fontId="0" fillId="0" borderId="0" xfId="0"/>
    <xf numFmtId="0" fontId="0" fillId="2" borderId="0" xfId="0" applyFill="1"/>
    <xf numFmtId="0" fontId="0" fillId="2" borderId="2" xfId="0" applyFill="1" applyBorder="1"/>
    <xf numFmtId="0" fontId="0" fillId="2" borderId="0" xfId="0" applyFill="1" applyBorder="1"/>
    <xf numFmtId="0" fontId="0" fillId="2" borderId="3" xfId="0" applyFill="1" applyBorder="1"/>
    <xf numFmtId="0" fontId="2" fillId="2" borderId="2" xfId="0" applyFont="1" applyFill="1" applyBorder="1" applyAlignment="1">
      <alignment horizontal="right"/>
    </xf>
    <xf numFmtId="0" fontId="2" fillId="2" borderId="0" xfId="0" applyFont="1" applyFill="1" applyBorder="1"/>
    <xf numFmtId="0" fontId="2" fillId="2" borderId="0" xfId="0" applyFont="1" applyFill="1"/>
    <xf numFmtId="0" fontId="0" fillId="2" borderId="2" xfId="0" applyFill="1" applyBorder="1" applyAlignment="1">
      <alignment horizontal="right"/>
    </xf>
    <xf numFmtId="0" fontId="4" fillId="2" borderId="0" xfId="0" applyFont="1" applyFill="1"/>
    <xf numFmtId="0" fontId="5" fillId="2" borderId="0" xfId="0" applyFont="1" applyFill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4" borderId="0" xfId="0" applyFill="1"/>
    <xf numFmtId="0" fontId="8" fillId="4" borderId="0" xfId="0" applyFont="1" applyFill="1"/>
    <xf numFmtId="0" fontId="9" fillId="4" borderId="0" xfId="0" applyFont="1" applyFill="1"/>
    <xf numFmtId="0" fontId="11" fillId="4" borderId="0" xfId="0" applyFont="1" applyFill="1"/>
    <xf numFmtId="0" fontId="12" fillId="0" borderId="7" xfId="0" applyFont="1" applyBorder="1"/>
    <xf numFmtId="0" fontId="0" fillId="0" borderId="8" xfId="0" applyBorder="1"/>
    <xf numFmtId="0" fontId="0" fillId="0" borderId="9" xfId="0" applyBorder="1"/>
    <xf numFmtId="0" fontId="11" fillId="0" borderId="0" xfId="0" applyFont="1"/>
    <xf numFmtId="0" fontId="0" fillId="0" borderId="0" xfId="0" applyAlignment="1">
      <alignment horizontal="left"/>
    </xf>
    <xf numFmtId="0" fontId="10" fillId="0" borderId="0" xfId="0" applyFont="1"/>
    <xf numFmtId="0" fontId="8" fillId="0" borderId="0" xfId="0" applyFont="1"/>
    <xf numFmtId="0" fontId="13" fillId="0" borderId="0" xfId="0" applyFont="1"/>
    <xf numFmtId="0" fontId="9" fillId="0" borderId="0" xfId="0" applyFont="1"/>
    <xf numFmtId="0" fontId="9" fillId="6" borderId="10" xfId="0" applyFont="1" applyFill="1" applyBorder="1"/>
    <xf numFmtId="0" fontId="9" fillId="6" borderId="11" xfId="0" applyFont="1" applyFill="1" applyBorder="1"/>
    <xf numFmtId="0" fontId="9" fillId="6" borderId="4" xfId="0" applyFont="1" applyFill="1" applyBorder="1"/>
    <xf numFmtId="0" fontId="9" fillId="6" borderId="6" xfId="0" applyFont="1" applyFill="1" applyBorder="1"/>
    <xf numFmtId="0" fontId="10" fillId="0" borderId="0" xfId="0" applyFont="1" applyAlignment="1"/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165" fontId="10" fillId="0" borderId="0" xfId="0" applyNumberFormat="1" applyFont="1" applyAlignment="1"/>
    <xf numFmtId="165" fontId="14" fillId="0" borderId="0" xfId="0" applyNumberFormat="1" applyFont="1" applyAlignment="1">
      <alignment horizontal="center" vertical="center"/>
    </xf>
    <xf numFmtId="167" fontId="10" fillId="0" borderId="0" xfId="0" applyNumberFormat="1" applyFont="1" applyAlignment="1"/>
    <xf numFmtId="0" fontId="0" fillId="0" borderId="0" xfId="0" applyAlignment="1"/>
    <xf numFmtId="0" fontId="0" fillId="0" borderId="0" xfId="0" applyBorder="1" applyAlignment="1">
      <alignment horizontal="center"/>
    </xf>
    <xf numFmtId="0" fontId="18" fillId="8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center" wrapText="1"/>
    </xf>
    <xf numFmtId="1" fontId="9" fillId="9" borderId="13" xfId="0" applyNumberFormat="1" applyFont="1" applyFill="1" applyBorder="1" applyAlignment="1">
      <alignment horizontal="center" textRotation="90" wrapText="1"/>
    </xf>
    <xf numFmtId="1" fontId="9" fillId="9" borderId="14" xfId="0" applyNumberFormat="1" applyFont="1" applyFill="1" applyBorder="1" applyAlignment="1">
      <alignment horizontal="center" textRotation="90" wrapText="1"/>
    </xf>
    <xf numFmtId="1" fontId="9" fillId="9" borderId="15" xfId="0" applyNumberFormat="1" applyFont="1" applyFill="1" applyBorder="1" applyAlignment="1">
      <alignment horizontal="center" textRotation="90" wrapText="1"/>
    </xf>
    <xf numFmtId="1" fontId="9" fillId="9" borderId="16" xfId="0" applyNumberFormat="1" applyFont="1" applyFill="1" applyBorder="1" applyAlignment="1">
      <alignment horizontal="center" textRotation="90" wrapText="1"/>
    </xf>
    <xf numFmtId="0" fontId="19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5" fillId="0" borderId="7" xfId="0" applyFont="1" applyBorder="1" applyAlignment="1">
      <alignment vertical="center" wrapText="1"/>
    </xf>
    <xf numFmtId="0" fontId="15" fillId="0" borderId="8" xfId="0" applyFont="1" applyBorder="1" applyAlignment="1">
      <alignment vertical="center" wrapText="1"/>
    </xf>
    <xf numFmtId="0" fontId="15" fillId="0" borderId="17" xfId="0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10" fillId="0" borderId="12" xfId="0" applyFont="1" applyBorder="1" applyAlignment="1">
      <alignment horizontal="center"/>
    </xf>
    <xf numFmtId="0" fontId="0" fillId="0" borderId="10" xfId="0" applyBorder="1" applyAlignment="1"/>
    <xf numFmtId="0" fontId="20" fillId="10" borderId="18" xfId="0" applyFont="1" applyFill="1" applyBorder="1" applyAlignment="1">
      <alignment vertical="center" wrapText="1"/>
    </xf>
    <xf numFmtId="0" fontId="2" fillId="0" borderId="19" xfId="0" applyFont="1" applyBorder="1"/>
    <xf numFmtId="0" fontId="9" fillId="0" borderId="20" xfId="0" applyFont="1" applyBorder="1" applyAlignment="1" applyProtection="1">
      <alignment horizont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1" fontId="0" fillId="0" borderId="12" xfId="0" applyNumberFormat="1" applyBorder="1" applyAlignment="1">
      <alignment horizontal="center"/>
    </xf>
    <xf numFmtId="1" fontId="0" fillId="0" borderId="23" xfId="0" applyNumberFormat="1" applyBorder="1" applyAlignment="1" applyProtection="1">
      <alignment horizontal="center"/>
      <protection locked="0"/>
    </xf>
    <xf numFmtId="1" fontId="0" fillId="0" borderId="12" xfId="0" applyNumberFormat="1" applyBorder="1" applyAlignment="1" applyProtection="1">
      <alignment horizontal="center"/>
    </xf>
    <xf numFmtId="1" fontId="0" fillId="0" borderId="24" xfId="0" applyNumberFormat="1" applyBorder="1" applyAlignment="1" applyProtection="1">
      <alignment horizontal="center"/>
      <protection locked="0"/>
    </xf>
    <xf numFmtId="1" fontId="10" fillId="0" borderId="12" xfId="0" applyNumberFormat="1" applyFont="1" applyBorder="1" applyAlignment="1" applyProtection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2" xfId="0" applyBorder="1" applyAlignment="1"/>
    <xf numFmtId="0" fontId="9" fillId="0" borderId="25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1" fontId="0" fillId="0" borderId="27" xfId="0" applyNumberFormat="1" applyBorder="1" applyAlignment="1">
      <alignment horizontal="center"/>
    </xf>
    <xf numFmtId="1" fontId="0" fillId="0" borderId="28" xfId="0" applyNumberFormat="1" applyBorder="1" applyAlignment="1" applyProtection="1">
      <alignment horizontal="center"/>
      <protection locked="0"/>
    </xf>
    <xf numFmtId="0" fontId="11" fillId="0" borderId="2" xfId="0" applyFont="1" applyBorder="1" applyAlignment="1">
      <alignment horizontal="center"/>
    </xf>
    <xf numFmtId="0" fontId="2" fillId="10" borderId="18" xfId="0" applyFont="1" applyFill="1" applyBorder="1" applyAlignment="1"/>
    <xf numFmtId="0" fontId="20" fillId="10" borderId="19" xfId="0" applyFont="1" applyFill="1" applyBorder="1" applyAlignment="1">
      <alignment horizontal="left"/>
    </xf>
    <xf numFmtId="0" fontId="0" fillId="0" borderId="0" xfId="0" applyBorder="1" applyAlignment="1"/>
    <xf numFmtId="0" fontId="13" fillId="0" borderId="25" xfId="0" applyFont="1" applyBorder="1" applyAlignment="1" applyProtection="1">
      <alignment horizontal="center"/>
      <protection locked="0"/>
    </xf>
    <xf numFmtId="0" fontId="13" fillId="0" borderId="23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0" fillId="0" borderId="0" xfId="0" applyFont="1" applyBorder="1" applyAlignment="1"/>
    <xf numFmtId="0" fontId="0" fillId="0" borderId="23" xfId="0" applyBorder="1" applyAlignment="1">
      <alignment horizontal="center"/>
    </xf>
    <xf numFmtId="1" fontId="0" fillId="0" borderId="25" xfId="0" applyNumberFormat="1" applyBorder="1" applyAlignment="1" applyProtection="1">
      <alignment horizontal="center"/>
      <protection locked="0"/>
    </xf>
    <xf numFmtId="0" fontId="10" fillId="0" borderId="1" xfId="0" applyFont="1" applyBorder="1" applyAlignment="1">
      <alignment horizontal="center"/>
    </xf>
    <xf numFmtId="0" fontId="20" fillId="10" borderId="29" xfId="0" applyFont="1" applyFill="1" applyBorder="1" applyAlignment="1">
      <alignment vertical="center" wrapText="1"/>
    </xf>
    <xf numFmtId="0" fontId="20" fillId="10" borderId="30" xfId="0" applyFont="1" applyFill="1" applyBorder="1" applyAlignment="1">
      <alignment horizontal="left"/>
    </xf>
    <xf numFmtId="0" fontId="9" fillId="0" borderId="31" xfId="0" applyFont="1" applyBorder="1" applyAlignment="1" applyProtection="1">
      <alignment horizontal="center"/>
      <protection locked="0"/>
    </xf>
    <xf numFmtId="0" fontId="9" fillId="0" borderId="32" xfId="0" applyFont="1" applyBorder="1" applyAlignment="1" applyProtection="1">
      <alignment horizontal="center"/>
      <protection locked="0"/>
    </xf>
    <xf numFmtId="0" fontId="9" fillId="0" borderId="33" xfId="0" applyFont="1" applyBorder="1" applyAlignment="1" applyProtection="1">
      <alignment horizontal="center"/>
      <protection locked="0"/>
    </xf>
    <xf numFmtId="1" fontId="0" fillId="0" borderId="34" xfId="0" applyNumberFormat="1" applyBorder="1" applyAlignment="1">
      <alignment horizontal="center"/>
    </xf>
    <xf numFmtId="1" fontId="0" fillId="0" borderId="31" xfId="0" applyNumberFormat="1" applyBorder="1" applyAlignment="1" applyProtection="1">
      <alignment horizontal="center"/>
      <protection locked="0"/>
    </xf>
    <xf numFmtId="1" fontId="0" fillId="0" borderId="32" xfId="0" applyNumberFormat="1" applyBorder="1" applyAlignment="1" applyProtection="1">
      <alignment horizontal="center"/>
      <protection locked="0"/>
    </xf>
    <xf numFmtId="1" fontId="0" fillId="0" borderId="33" xfId="0" applyNumberFormat="1" applyBorder="1" applyAlignment="1" applyProtection="1">
      <alignment horizontal="center"/>
      <protection locked="0"/>
    </xf>
    <xf numFmtId="1" fontId="0" fillId="0" borderId="35" xfId="0" applyNumberFormat="1" applyBorder="1" applyAlignment="1" applyProtection="1">
      <alignment horizontal="center"/>
      <protection locked="0"/>
    </xf>
    <xf numFmtId="1" fontId="10" fillId="0" borderId="1" xfId="0" applyNumberFormat="1" applyFont="1" applyBorder="1" applyAlignment="1" applyProtection="1">
      <alignment horizontal="center"/>
    </xf>
    <xf numFmtId="0" fontId="10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21" fillId="0" borderId="0" xfId="0" applyFont="1" applyBorder="1"/>
    <xf numFmtId="1" fontId="10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49" fontId="9" fillId="0" borderId="0" xfId="0" applyNumberFormat="1" applyFont="1" applyBorder="1" applyAlignment="1">
      <alignment horizontal="center"/>
    </xf>
    <xf numFmtId="1" fontId="9" fillId="0" borderId="0" xfId="0" applyNumberFormat="1" applyFont="1" applyBorder="1" applyAlignment="1">
      <alignment horizontal="center"/>
    </xf>
    <xf numFmtId="1" fontId="22" fillId="0" borderId="0" xfId="0" applyNumberFormat="1" applyFont="1" applyBorder="1" applyAlignment="1">
      <alignment horizontal="center"/>
    </xf>
    <xf numFmtId="0" fontId="22" fillId="0" borderId="0" xfId="0" applyFont="1" applyAlignment="1"/>
    <xf numFmtId="0" fontId="9" fillId="0" borderId="0" xfId="0" applyFont="1" applyBorder="1" applyAlignment="1">
      <alignment horizontal="left"/>
    </xf>
    <xf numFmtId="1" fontId="23" fillId="0" borderId="0" xfId="0" applyNumberFormat="1" applyFont="1" applyBorder="1" applyAlignment="1">
      <alignment horizontal="center"/>
    </xf>
    <xf numFmtId="1" fontId="24" fillId="0" borderId="0" xfId="0" applyNumberFormat="1" applyFont="1" applyBorder="1" applyAlignment="1">
      <alignment horizontal="center"/>
    </xf>
    <xf numFmtId="0" fontId="2" fillId="10" borderId="37" xfId="0" applyFont="1" applyFill="1" applyBorder="1" applyAlignment="1" applyProtection="1">
      <protection locked="0"/>
    </xf>
    <xf numFmtId="0" fontId="2" fillId="10" borderId="19" xfId="0" applyFont="1" applyFill="1" applyBorder="1" applyAlignment="1" applyProtection="1">
      <alignment horizontal="left"/>
      <protection locked="0"/>
    </xf>
    <xf numFmtId="0" fontId="9" fillId="0" borderId="38" xfId="0" applyFont="1" applyBorder="1" applyAlignment="1" applyProtection="1">
      <alignment horizontal="center"/>
      <protection locked="0"/>
    </xf>
    <xf numFmtId="1" fontId="0" fillId="0" borderId="20" xfId="0" applyNumberFormat="1" applyBorder="1" applyAlignment="1" applyProtection="1">
      <alignment horizontal="center"/>
      <protection locked="0"/>
    </xf>
    <xf numFmtId="1" fontId="0" fillId="0" borderId="21" xfId="0" applyNumberFormat="1" applyBorder="1" applyAlignment="1" applyProtection="1">
      <alignment horizontal="center"/>
      <protection locked="0"/>
    </xf>
    <xf numFmtId="1" fontId="0" fillId="0" borderId="22" xfId="0" applyNumberFormat="1" applyBorder="1" applyAlignment="1" applyProtection="1">
      <alignment horizontal="center"/>
      <protection locked="0"/>
    </xf>
    <xf numFmtId="1" fontId="0" fillId="0" borderId="39" xfId="0" applyNumberFormat="1" applyBorder="1" applyAlignment="1" applyProtection="1">
      <alignment horizontal="center"/>
      <protection locked="0"/>
    </xf>
    <xf numFmtId="1" fontId="10" fillId="0" borderId="39" xfId="0" applyNumberFormat="1" applyFont="1" applyBorder="1" applyAlignment="1">
      <alignment horizontal="center"/>
    </xf>
    <xf numFmtId="0" fontId="20" fillId="10" borderId="19" xfId="0" applyFont="1" applyFill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center"/>
      <protection locked="0"/>
    </xf>
    <xf numFmtId="1" fontId="0" fillId="0" borderId="26" xfId="0" applyNumberFormat="1" applyBorder="1" applyAlignment="1" applyProtection="1">
      <alignment horizontal="center"/>
      <protection locked="0"/>
    </xf>
    <xf numFmtId="1" fontId="0" fillId="0" borderId="40" xfId="0" applyNumberFormat="1" applyBorder="1" applyAlignment="1" applyProtection="1">
      <alignment horizontal="center"/>
      <protection locked="0"/>
    </xf>
    <xf numFmtId="0" fontId="20" fillId="10" borderId="37" xfId="0" applyFont="1" applyFill="1" applyBorder="1" applyAlignment="1" applyProtection="1">
      <alignment vertical="center" wrapText="1"/>
      <protection locked="0"/>
    </xf>
    <xf numFmtId="0" fontId="13" fillId="0" borderId="37" xfId="0" applyFont="1" applyBorder="1" applyAlignment="1" applyProtection="1">
      <alignment horizontal="center"/>
      <protection locked="0"/>
    </xf>
    <xf numFmtId="0" fontId="2" fillId="0" borderId="37" xfId="0" applyFont="1" applyBorder="1" applyAlignment="1" applyProtection="1">
      <protection locked="0"/>
    </xf>
    <xf numFmtId="0" fontId="2" fillId="0" borderId="19" xfId="0" applyFont="1" applyBorder="1" applyProtection="1">
      <protection locked="0"/>
    </xf>
    <xf numFmtId="0" fontId="2" fillId="10" borderId="16" xfId="0" applyFont="1" applyFill="1" applyBorder="1" applyAlignment="1" applyProtection="1">
      <protection locked="0"/>
    </xf>
    <xf numFmtId="0" fontId="20" fillId="10" borderId="30" xfId="0" applyFont="1" applyFill="1" applyBorder="1" applyAlignment="1" applyProtection="1">
      <alignment horizontal="left"/>
      <protection locked="0"/>
    </xf>
    <xf numFmtId="0" fontId="9" fillId="0" borderId="16" xfId="0" applyFont="1" applyBorder="1" applyAlignment="1" applyProtection="1">
      <alignment horizontal="center"/>
      <protection locked="0"/>
    </xf>
    <xf numFmtId="1" fontId="0" fillId="0" borderId="1" xfId="0" applyNumberFormat="1" applyBorder="1" applyAlignment="1">
      <alignment horizontal="center"/>
    </xf>
    <xf numFmtId="1" fontId="0" fillId="0" borderId="41" xfId="0" applyNumberFormat="1" applyBorder="1" applyAlignment="1" applyProtection="1">
      <alignment horizontal="center"/>
      <protection locked="0"/>
    </xf>
    <xf numFmtId="1" fontId="10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65" fontId="14" fillId="0" borderId="0" xfId="0" applyNumberFormat="1" applyFont="1" applyAlignment="1">
      <alignment vertical="center"/>
    </xf>
    <xf numFmtId="166" fontId="0" fillId="0" borderId="0" xfId="0" applyNumberFormat="1" applyAlignment="1"/>
    <xf numFmtId="165" fontId="10" fillId="0" borderId="0" xfId="0" applyNumberFormat="1" applyFont="1" applyAlignment="1">
      <alignment horizontal="center" vertical="center"/>
    </xf>
    <xf numFmtId="0" fontId="0" fillId="0" borderId="17" xfId="0" applyBorder="1" applyAlignment="1">
      <alignment horizontal="center"/>
    </xf>
    <xf numFmtId="1" fontId="19" fillId="0" borderId="8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vertical="center" wrapText="1"/>
    </xf>
    <xf numFmtId="0" fontId="18" fillId="0" borderId="0" xfId="0" applyFont="1" applyBorder="1" applyAlignment="1">
      <alignment vertical="center" wrapText="1"/>
    </xf>
    <xf numFmtId="0" fontId="18" fillId="0" borderId="3" xfId="0" applyFont="1" applyBorder="1" applyAlignment="1">
      <alignment vertical="center" wrapText="1"/>
    </xf>
    <xf numFmtId="0" fontId="9" fillId="0" borderId="12" xfId="0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0" fontId="21" fillId="0" borderId="26" xfId="0" applyFont="1" applyBorder="1" applyAlignment="1" applyProtection="1">
      <protection locked="0"/>
    </xf>
    <xf numFmtId="0" fontId="21" fillId="0" borderId="23" xfId="0" applyFont="1" applyBorder="1" applyAlignment="1" applyProtection="1">
      <alignment horizontal="center"/>
      <protection locked="0"/>
    </xf>
    <xf numFmtId="0" fontId="9" fillId="0" borderId="23" xfId="4" applyFont="1" applyBorder="1" applyAlignment="1" applyProtection="1">
      <alignment horizontal="center"/>
      <protection locked="0"/>
    </xf>
    <xf numFmtId="1" fontId="0" fillId="0" borderId="23" xfId="0" applyNumberFormat="1" applyBorder="1" applyAlignment="1">
      <alignment horizontal="center"/>
    </xf>
    <xf numFmtId="1" fontId="0" fillId="0" borderId="24" xfId="0" applyNumberFormat="1" applyBorder="1" applyAlignment="1">
      <alignment horizontal="center"/>
    </xf>
    <xf numFmtId="1" fontId="10" fillId="0" borderId="23" xfId="0" applyNumberFormat="1" applyFont="1" applyBorder="1" applyAlignment="1">
      <alignment horizontal="center"/>
    </xf>
    <xf numFmtId="0" fontId="9" fillId="0" borderId="2" xfId="0" applyFont="1" applyBorder="1" applyAlignment="1">
      <alignment vertical="center"/>
    </xf>
    <xf numFmtId="1" fontId="0" fillId="0" borderId="28" xfId="0" applyNumberFormat="1" applyBorder="1" applyAlignment="1">
      <alignment horizontal="center"/>
    </xf>
    <xf numFmtId="0" fontId="26" fillId="0" borderId="0" xfId="0" applyFont="1" applyBorder="1"/>
    <xf numFmtId="0" fontId="0" fillId="0" borderId="28" xfId="0" applyBorder="1" applyAlignment="1">
      <alignment horizontal="center"/>
    </xf>
    <xf numFmtId="0" fontId="21" fillId="0" borderId="26" xfId="4" applyFont="1" applyBorder="1" applyAlignment="1" applyProtection="1">
      <protection locked="0"/>
    </xf>
    <xf numFmtId="0" fontId="21" fillId="0" borderId="23" xfId="4" applyFont="1" applyBorder="1" applyAlignment="1" applyProtection="1">
      <alignment horizontal="center"/>
      <protection locked="0"/>
    </xf>
    <xf numFmtId="0" fontId="0" fillId="0" borderId="0" xfId="0" applyBorder="1"/>
    <xf numFmtId="0" fontId="9" fillId="0" borderId="10" xfId="0" applyFont="1" applyBorder="1"/>
    <xf numFmtId="0" fontId="9" fillId="0" borderId="11" xfId="0" applyFont="1" applyBorder="1"/>
    <xf numFmtId="0" fontId="9" fillId="0" borderId="0" xfId="0" applyFont="1" applyBorder="1" applyAlignment="1">
      <alignment vertical="center"/>
    </xf>
    <xf numFmtId="0" fontId="9" fillId="0" borderId="4" xfId="0" applyFont="1" applyBorder="1"/>
    <xf numFmtId="0" fontId="9" fillId="0" borderId="6" xfId="0" applyFont="1" applyBorder="1"/>
    <xf numFmtId="166" fontId="10" fillId="0" borderId="0" xfId="0" applyNumberFormat="1" applyFont="1" applyAlignment="1"/>
    <xf numFmtId="0" fontId="18" fillId="11" borderId="1" xfId="0" applyFont="1" applyFill="1" applyBorder="1" applyAlignment="1">
      <alignment horizontal="center" vertical="center" wrapText="1"/>
    </xf>
    <xf numFmtId="0" fontId="15" fillId="11" borderId="1" xfId="0" applyFont="1" applyFill="1" applyBorder="1" applyAlignment="1">
      <alignment horizontal="center" vertical="center" wrapText="1"/>
    </xf>
    <xf numFmtId="0" fontId="15" fillId="11" borderId="1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8" fillId="8" borderId="10" xfId="0" applyFont="1" applyFill="1" applyBorder="1" applyAlignment="1">
      <alignment vertical="center" wrapText="1"/>
    </xf>
    <xf numFmtId="0" fontId="18" fillId="8" borderId="17" xfId="0" applyFont="1" applyFill="1" applyBorder="1" applyAlignment="1">
      <alignment vertical="center" wrapText="1"/>
    </xf>
    <xf numFmtId="0" fontId="18" fillId="8" borderId="11" xfId="0" applyFont="1" applyFill="1" applyBorder="1" applyAlignment="1">
      <alignment vertical="center" wrapText="1"/>
    </xf>
    <xf numFmtId="0" fontId="0" fillId="0" borderId="39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168" fontId="0" fillId="0" borderId="12" xfId="0" applyNumberFormat="1" applyBorder="1" applyAlignment="1">
      <alignment horizontal="center"/>
    </xf>
    <xf numFmtId="1" fontId="8" fillId="0" borderId="12" xfId="0" applyNumberFormat="1" applyFont="1" applyBorder="1" applyAlignment="1">
      <alignment horizontal="center"/>
    </xf>
    <xf numFmtId="168" fontId="8" fillId="0" borderId="12" xfId="0" applyNumberFormat="1" applyFont="1" applyBorder="1" applyAlignment="1">
      <alignment horizontal="center"/>
    </xf>
    <xf numFmtId="0" fontId="0" fillId="0" borderId="40" xfId="0" applyBorder="1" applyAlignment="1" applyProtection="1">
      <alignment horizontal="center"/>
      <protection locked="0"/>
    </xf>
    <xf numFmtId="0" fontId="0" fillId="0" borderId="27" xfId="0" applyBorder="1" applyAlignment="1" applyProtection="1">
      <alignment horizontal="center"/>
      <protection locked="0"/>
    </xf>
    <xf numFmtId="168" fontId="0" fillId="0" borderId="27" xfId="0" applyNumberFormat="1" applyBorder="1" applyAlignment="1">
      <alignment horizontal="center"/>
    </xf>
    <xf numFmtId="1" fontId="8" fillId="0" borderId="27" xfId="0" applyNumberFormat="1" applyFont="1" applyBorder="1" applyAlignment="1">
      <alignment horizontal="center"/>
    </xf>
    <xf numFmtId="168" fontId="8" fillId="0" borderId="27" xfId="0" applyNumberFormat="1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9" fillId="0" borderId="0" xfId="0" applyFont="1" applyBorder="1"/>
    <xf numFmtId="0" fontId="0" fillId="10" borderId="25" xfId="0" applyFill="1" applyBorder="1" applyAlignment="1" applyProtection="1">
      <protection locked="0"/>
    </xf>
    <xf numFmtId="0" fontId="0" fillId="10" borderId="23" xfId="0" applyFill="1" applyBorder="1" applyProtection="1">
      <protection locked="0"/>
    </xf>
    <xf numFmtId="0" fontId="0" fillId="0" borderId="25" xfId="0" applyBorder="1" applyAlignment="1" applyProtection="1">
      <protection locked="0"/>
    </xf>
    <xf numFmtId="0" fontId="0" fillId="0" borderId="23" xfId="0" applyBorder="1" applyProtection="1">
      <protection locked="0"/>
    </xf>
    <xf numFmtId="0" fontId="20" fillId="10" borderId="23" xfId="0" applyFont="1" applyFill="1" applyBorder="1" applyAlignment="1" applyProtection="1">
      <alignment horizontal="left"/>
      <protection locked="0"/>
    </xf>
    <xf numFmtId="0" fontId="2" fillId="10" borderId="25" xfId="0" applyFont="1" applyFill="1" applyBorder="1" applyAlignment="1" applyProtection="1">
      <protection locked="0"/>
    </xf>
    <xf numFmtId="0" fontId="2" fillId="10" borderId="23" xfId="0" applyFont="1" applyFill="1" applyBorder="1" applyProtection="1">
      <protection locked="0"/>
    </xf>
    <xf numFmtId="0" fontId="2" fillId="10" borderId="31" xfId="0" applyFont="1" applyFill="1" applyBorder="1" applyAlignment="1" applyProtection="1">
      <protection locked="0"/>
    </xf>
    <xf numFmtId="0" fontId="20" fillId="10" borderId="32" xfId="0" applyFont="1" applyFill="1" applyBorder="1" applyAlignment="1" applyProtection="1">
      <alignment horizontal="left"/>
      <protection locked="0"/>
    </xf>
    <xf numFmtId="0" fontId="0" fillId="0" borderId="41" xfId="0" applyBorder="1" applyAlignment="1" applyProtection="1">
      <alignment horizontal="center"/>
      <protection locked="0"/>
    </xf>
    <xf numFmtId="0" fontId="0" fillId="0" borderId="34" xfId="0" applyBorder="1" applyAlignment="1" applyProtection="1">
      <alignment horizontal="center"/>
      <protection locked="0"/>
    </xf>
    <xf numFmtId="168" fontId="0" fillId="0" borderId="34" xfId="0" applyNumberFormat="1" applyBorder="1" applyAlignment="1">
      <alignment horizontal="center"/>
    </xf>
    <xf numFmtId="1" fontId="8" fillId="0" borderId="34" xfId="0" applyNumberFormat="1" applyFont="1" applyBorder="1" applyAlignment="1">
      <alignment horizontal="center"/>
    </xf>
    <xf numFmtId="168" fontId="8" fillId="0" borderId="34" xfId="0" applyNumberFormat="1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20" fillId="10" borderId="18" xfId="0" applyFont="1" applyFill="1" applyBorder="1" applyAlignment="1" applyProtection="1">
      <alignment vertical="center" wrapText="1"/>
      <protection locked="0"/>
    </xf>
    <xf numFmtId="0" fontId="2" fillId="10" borderId="18" xfId="0" applyFont="1" applyFill="1" applyBorder="1" applyAlignment="1" applyProtection="1">
      <protection locked="0"/>
    </xf>
    <xf numFmtId="0" fontId="0" fillId="10" borderId="23" xfId="0" applyFont="1" applyFill="1" applyBorder="1" applyAlignment="1" applyProtection="1">
      <protection locked="0"/>
    </xf>
    <xf numFmtId="0" fontId="0" fillId="10" borderId="26" xfId="0" applyFont="1" applyFill="1" applyBorder="1" applyProtection="1">
      <protection locked="0"/>
    </xf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wrapTex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0" xfId="0" applyFont="1" applyAlignment="1">
      <alignment horizontal="center"/>
    </xf>
    <xf numFmtId="0" fontId="11" fillId="0" borderId="0" xfId="0" applyFont="1" applyProtection="1">
      <protection locked="0"/>
    </xf>
    <xf numFmtId="0" fontId="10" fillId="0" borderId="0" xfId="0" applyFont="1" applyAlignment="1" applyProtection="1">
      <protection locked="0"/>
    </xf>
    <xf numFmtId="169" fontId="10" fillId="0" borderId="0" xfId="0" applyNumberFormat="1" applyFont="1" applyProtection="1">
      <protection locked="0"/>
    </xf>
    <xf numFmtId="0" fontId="18" fillId="0" borderId="23" xfId="0" applyFont="1" applyBorder="1" applyAlignment="1" applyProtection="1">
      <alignment horizontal="center" vertical="center" wrapText="1"/>
      <protection locked="0"/>
    </xf>
    <xf numFmtId="0" fontId="18" fillId="0" borderId="23" xfId="0" applyFont="1" applyBorder="1" applyAlignment="1" applyProtection="1">
      <alignment vertical="center" wrapText="1"/>
      <protection locked="0"/>
    </xf>
    <xf numFmtId="1" fontId="9" fillId="9" borderId="25" xfId="0" applyNumberFormat="1" applyFont="1" applyFill="1" applyBorder="1" applyAlignment="1" applyProtection="1">
      <alignment horizontal="center" vertical="center" textRotation="90" wrapText="1"/>
      <protection locked="0"/>
    </xf>
    <xf numFmtId="1" fontId="9" fillId="9" borderId="23" xfId="0" applyNumberFormat="1" applyFont="1" applyFill="1" applyBorder="1" applyAlignment="1" applyProtection="1">
      <alignment horizontal="center" vertical="center" textRotation="90" wrapText="1"/>
      <protection locked="0"/>
    </xf>
    <xf numFmtId="0" fontId="18" fillId="9" borderId="23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1" fontId="0" fillId="12" borderId="25" xfId="0" applyNumberFormat="1" applyFill="1" applyBorder="1" applyAlignment="1" applyProtection="1">
      <alignment horizontal="center"/>
      <protection locked="0"/>
    </xf>
    <xf numFmtId="1" fontId="0" fillId="12" borderId="23" xfId="0" applyNumberFormat="1" applyFill="1" applyBorder="1" applyAlignment="1" applyProtection="1">
      <alignment horizontal="center"/>
      <protection locked="0"/>
    </xf>
    <xf numFmtId="1" fontId="2" fillId="0" borderId="23" xfId="0" applyNumberFormat="1" applyFont="1" applyBorder="1" applyAlignment="1" applyProtection="1">
      <alignment horizontal="center"/>
    </xf>
    <xf numFmtId="0" fontId="0" fillId="12" borderId="23" xfId="0" applyFill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9" fillId="0" borderId="0" xfId="0" applyFont="1" applyBorder="1" applyProtection="1">
      <protection locked="0"/>
    </xf>
    <xf numFmtId="0" fontId="2" fillId="0" borderId="23" xfId="0" applyFont="1" applyBorder="1" applyAlignment="1" applyProtection="1">
      <protection locked="0"/>
    </xf>
    <xf numFmtId="0" fontId="2" fillId="0" borderId="23" xfId="0" applyFont="1" applyBorder="1" applyProtection="1">
      <protection locked="0"/>
    </xf>
    <xf numFmtId="0" fontId="2" fillId="10" borderId="23" xfId="0" applyFont="1" applyFill="1" applyBorder="1" applyAlignment="1" applyProtection="1"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10" fillId="0" borderId="23" xfId="0" applyFont="1" applyBorder="1" applyAlignment="1" applyProtection="1">
      <alignment horizontal="center"/>
      <protection locked="0"/>
    </xf>
    <xf numFmtId="1" fontId="2" fillId="12" borderId="23" xfId="0" applyNumberFormat="1" applyFont="1" applyFill="1" applyBorder="1" applyAlignment="1" applyProtection="1">
      <alignment horizontal="center"/>
      <protection locked="0"/>
    </xf>
    <xf numFmtId="0" fontId="28" fillId="13" borderId="45" xfId="4" applyFont="1" applyFill="1" applyBorder="1" applyAlignment="1" applyProtection="1">
      <alignment horizontal="left" vertical="center"/>
    </xf>
    <xf numFmtId="0" fontId="28" fillId="14" borderId="45" xfId="4" applyFont="1" applyFill="1" applyBorder="1" applyAlignment="1" applyProtection="1">
      <alignment horizontal="left" vertical="center"/>
    </xf>
    <xf numFmtId="0" fontId="29" fillId="14" borderId="45" xfId="0" applyFont="1" applyFill="1" applyBorder="1"/>
    <xf numFmtId="0" fontId="28" fillId="0" borderId="45" xfId="4" applyFont="1" applyFill="1" applyBorder="1" applyAlignment="1" applyProtection="1">
      <alignment horizontal="left" vertical="center"/>
    </xf>
    <xf numFmtId="14" fontId="9" fillId="0" borderId="0" xfId="0" applyNumberFormat="1" applyFont="1" applyBorder="1" applyAlignment="1">
      <alignment horizontal="left"/>
    </xf>
    <xf numFmtId="14" fontId="9" fillId="0" borderId="0" xfId="0" applyNumberFormat="1" applyFont="1" applyBorder="1" applyAlignment="1">
      <alignment horizontal="center"/>
    </xf>
    <xf numFmtId="0" fontId="30" fillId="0" borderId="0" xfId="0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10" fillId="6" borderId="1" xfId="0" applyFont="1" applyFill="1" applyBorder="1" applyAlignment="1">
      <alignment horizontal="center"/>
    </xf>
    <xf numFmtId="0" fontId="10" fillId="6" borderId="1" xfId="0" applyFont="1" applyFill="1" applyBorder="1" applyAlignment="1">
      <alignment horizontal="center" vertical="center"/>
    </xf>
    <xf numFmtId="165" fontId="10" fillId="6" borderId="1" xfId="0" applyNumberFormat="1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/>
    </xf>
    <xf numFmtId="1" fontId="19" fillId="9" borderId="9" xfId="0" applyNumberFormat="1" applyFont="1" applyFill="1" applyBorder="1" applyAlignment="1">
      <alignment horizontal="center" vertical="center" wrapText="1"/>
    </xf>
    <xf numFmtId="1" fontId="9" fillId="9" borderId="12" xfId="0" applyNumberFormat="1" applyFont="1" applyFill="1" applyBorder="1" applyAlignment="1">
      <alignment horizontal="center" vertical="center"/>
    </xf>
    <xf numFmtId="1" fontId="19" fillId="8" borderId="1" xfId="0" applyNumberFormat="1" applyFont="1" applyFill="1" applyBorder="1" applyAlignment="1">
      <alignment horizontal="center" vertical="center" wrapText="1"/>
    </xf>
    <xf numFmtId="1" fontId="19" fillId="9" borderId="1" xfId="0" applyNumberFormat="1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/>
    </xf>
    <xf numFmtId="0" fontId="7" fillId="9" borderId="1" xfId="0" applyFont="1" applyFill="1" applyBorder="1" applyAlignment="1">
      <alignment horizontal="center" vertical="center"/>
    </xf>
    <xf numFmtId="0" fontId="17" fillId="9" borderId="7" xfId="0" applyFont="1" applyFill="1" applyBorder="1" applyAlignment="1">
      <alignment horizontal="center" vertical="center" wrapText="1"/>
    </xf>
    <xf numFmtId="0" fontId="18" fillId="9" borderId="1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166" fontId="10" fillId="0" borderId="0" xfId="0" applyNumberFormat="1" applyFont="1" applyBorder="1" applyAlignment="1"/>
    <xf numFmtId="165" fontId="10" fillId="0" borderId="0" xfId="0" applyNumberFormat="1" applyFont="1" applyBorder="1" applyAlignment="1">
      <alignment horizontal="center"/>
    </xf>
    <xf numFmtId="1" fontId="9" fillId="9" borderId="36" xfId="0" applyNumberFormat="1" applyFont="1" applyFill="1" applyBorder="1" applyAlignment="1">
      <alignment horizontal="center" vertical="center"/>
    </xf>
    <xf numFmtId="0" fontId="17" fillId="9" borderId="1" xfId="0" applyFont="1" applyFill="1" applyBorder="1" applyAlignment="1">
      <alignment horizontal="center" vertical="center" wrapText="1"/>
    </xf>
    <xf numFmtId="0" fontId="18" fillId="9" borderId="34" xfId="0" applyFont="1" applyFill="1" applyBorder="1" applyAlignment="1" applyProtection="1">
      <alignment horizontal="center" vertical="center" wrapText="1"/>
      <protection locked="0"/>
    </xf>
    <xf numFmtId="49" fontId="9" fillId="0" borderId="44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6" borderId="43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65" fontId="10" fillId="0" borderId="0" xfId="0" applyNumberFormat="1" applyFont="1" applyBorder="1" applyAlignment="1">
      <alignment horizontal="center" vertical="center"/>
    </xf>
    <xf numFmtId="1" fontId="9" fillId="9" borderId="42" xfId="0" applyNumberFormat="1" applyFont="1" applyFill="1" applyBorder="1" applyAlignment="1">
      <alignment horizontal="center" wrapText="1"/>
    </xf>
    <xf numFmtId="0" fontId="19" fillId="8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0" xfId="0" applyFont="1" applyBorder="1" applyAlignment="1">
      <alignment horizontal="center" vertical="center"/>
    </xf>
    <xf numFmtId="0" fontId="9" fillId="6" borderId="42" xfId="0" applyFont="1" applyFill="1" applyBorder="1" applyAlignment="1">
      <alignment horizontal="center" vertical="center"/>
    </xf>
    <xf numFmtId="165" fontId="14" fillId="0" borderId="0" xfId="0" applyNumberFormat="1" applyFont="1" applyBorder="1" applyAlignment="1">
      <alignment horizontal="center" vertical="center"/>
    </xf>
    <xf numFmtId="0" fontId="18" fillId="11" borderId="1" xfId="0" applyFont="1" applyFill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49" fontId="9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left"/>
    </xf>
    <xf numFmtId="0" fontId="10" fillId="0" borderId="0" xfId="0" applyFont="1" applyBorder="1" applyAlignment="1" applyProtection="1">
      <alignment horizontal="center"/>
      <protection locked="0"/>
    </xf>
    <xf numFmtId="167" fontId="10" fillId="0" borderId="0" xfId="0" applyNumberFormat="1" applyFont="1" applyBorder="1" applyAlignment="1" applyProtection="1">
      <alignment horizontal="center"/>
      <protection locked="0"/>
    </xf>
    <xf numFmtId="0" fontId="18" fillId="9" borderId="23" xfId="0" applyFont="1" applyFill="1" applyBorder="1" applyAlignment="1" applyProtection="1">
      <alignment horizontal="center" vertical="center" wrapText="1"/>
      <protection locked="0"/>
    </xf>
  </cellXfs>
  <cellStyles count="6">
    <cellStyle name="Euro" xfId="1"/>
    <cellStyle name="Normale" xfId="0" builtinId="0"/>
    <cellStyle name="Normale 2" xfId="2"/>
    <cellStyle name="Normale 2 2" xfId="3"/>
    <cellStyle name="Normale 2 3" xfId="4"/>
    <cellStyle name="Normale 3" xfId="5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EB4E3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</xdr:row>
      <xdr:rowOff>224116</xdr:rowOff>
    </xdr:from>
    <xdr:to>
      <xdr:col>4</xdr:col>
      <xdr:colOff>53788</xdr:colOff>
      <xdr:row>10</xdr:row>
      <xdr:rowOff>62752</xdr:rowOff>
    </xdr:to>
    <xdr:pic>
      <xdr:nvPicPr>
        <xdr:cNvPr id="2" name="Immagine 5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528918" y="412375"/>
          <a:ext cx="1640541" cy="1712259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19</xdr:col>
      <xdr:colOff>717120</xdr:colOff>
      <xdr:row>4</xdr:row>
      <xdr:rowOff>0</xdr:rowOff>
    </xdr:from>
    <xdr:to>
      <xdr:col>22</xdr:col>
      <xdr:colOff>75960</xdr:colOff>
      <xdr:row>10</xdr:row>
      <xdr:rowOff>90360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10458000" y="819000"/>
          <a:ext cx="1080000" cy="13572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35860</xdr:colOff>
      <xdr:row>3</xdr:row>
      <xdr:rowOff>71717</xdr:rowOff>
    </xdr:from>
    <xdr:to>
      <xdr:col>3</xdr:col>
      <xdr:colOff>1434354</xdr:colOff>
      <xdr:row>9</xdr:row>
      <xdr:rowOff>197222</xdr:rowOff>
    </xdr:to>
    <xdr:pic>
      <xdr:nvPicPr>
        <xdr:cNvPr id="2" name="Immagine 5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654425" y="672352"/>
          <a:ext cx="1398494" cy="1389529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4</xdr:col>
      <xdr:colOff>1086840</xdr:colOff>
      <xdr:row>3</xdr:row>
      <xdr:rowOff>67680</xdr:rowOff>
    </xdr:from>
    <xdr:to>
      <xdr:col>5</xdr:col>
      <xdr:colOff>252360</xdr:colOff>
      <xdr:row>9</xdr:row>
      <xdr:rowOff>158040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3466800" y="686520"/>
          <a:ext cx="1272240" cy="13572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5580</xdr:colOff>
      <xdr:row>3</xdr:row>
      <xdr:rowOff>55140</xdr:rowOff>
    </xdr:from>
    <xdr:to>
      <xdr:col>3</xdr:col>
      <xdr:colOff>1394460</xdr:colOff>
      <xdr:row>10</xdr:row>
      <xdr:rowOff>137160</xdr:rowOff>
    </xdr:to>
    <xdr:pic>
      <xdr:nvPicPr>
        <xdr:cNvPr id="4" name="Immagine 5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401820" y="611400"/>
          <a:ext cx="1426980" cy="146886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17</xdr:col>
      <xdr:colOff>291300</xdr:colOff>
      <xdr:row>4</xdr:row>
      <xdr:rowOff>20880</xdr:rowOff>
    </xdr:from>
    <xdr:to>
      <xdr:col>20</xdr:col>
      <xdr:colOff>164580</xdr:colOff>
      <xdr:row>10</xdr:row>
      <xdr:rowOff>50400</xdr:rowOff>
    </xdr:to>
    <xdr:pic>
      <xdr:nvPicPr>
        <xdr:cNvPr id="5" name="Picture 2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10067760" y="744780"/>
          <a:ext cx="1130580" cy="12487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85680</xdr:rowOff>
    </xdr:from>
    <xdr:to>
      <xdr:col>2</xdr:col>
      <xdr:colOff>872067</xdr:colOff>
      <xdr:row>6</xdr:row>
      <xdr:rowOff>76200</xdr:rowOff>
    </xdr:to>
    <xdr:pic>
      <xdr:nvPicPr>
        <xdr:cNvPr id="6" name="Immagine 5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18534" y="85680"/>
          <a:ext cx="1346200" cy="1379053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12</xdr:col>
      <xdr:colOff>876240</xdr:colOff>
      <xdr:row>1</xdr:row>
      <xdr:rowOff>19080</xdr:rowOff>
    </xdr:from>
    <xdr:to>
      <xdr:col>14</xdr:col>
      <xdr:colOff>625680</xdr:colOff>
      <xdr:row>6</xdr:row>
      <xdr:rowOff>90360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9432000" y="247680"/>
          <a:ext cx="1170720" cy="12427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28440</xdr:colOff>
      <xdr:row>0</xdr:row>
      <xdr:rowOff>57240</xdr:rowOff>
    </xdr:from>
    <xdr:to>
      <xdr:col>2</xdr:col>
      <xdr:colOff>1540440</xdr:colOff>
      <xdr:row>7</xdr:row>
      <xdr:rowOff>187920</xdr:rowOff>
    </xdr:to>
    <xdr:pic>
      <xdr:nvPicPr>
        <xdr:cNvPr id="8" name="Immagine 5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49040" y="57240"/>
          <a:ext cx="1884600" cy="169272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13</xdr:col>
      <xdr:colOff>95400</xdr:colOff>
      <xdr:row>0</xdr:row>
      <xdr:rowOff>114480</xdr:rowOff>
    </xdr:from>
    <xdr:to>
      <xdr:col>14</xdr:col>
      <xdr:colOff>740160</xdr:colOff>
      <xdr:row>5</xdr:row>
      <xdr:rowOff>233640</xdr:rowOff>
    </xdr:to>
    <xdr:pic>
      <xdr:nvPicPr>
        <xdr:cNvPr id="9" name="Picture 2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9749160" y="114480"/>
          <a:ext cx="1118520" cy="12430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162000</xdr:colOff>
      <xdr:row>0</xdr:row>
      <xdr:rowOff>76320</xdr:rowOff>
    </xdr:from>
    <xdr:to>
      <xdr:col>2</xdr:col>
      <xdr:colOff>1626480</xdr:colOff>
      <xdr:row>9</xdr:row>
      <xdr:rowOff>92880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62000" y="76320"/>
          <a:ext cx="1888560" cy="169272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13</xdr:col>
      <xdr:colOff>581040</xdr:colOff>
      <xdr:row>0</xdr:row>
      <xdr:rowOff>123840</xdr:rowOff>
    </xdr:from>
    <xdr:to>
      <xdr:col>14</xdr:col>
      <xdr:colOff>959400</xdr:colOff>
      <xdr:row>7</xdr:row>
      <xdr:rowOff>33840</xdr:rowOff>
    </xdr:to>
    <xdr:pic>
      <xdr:nvPicPr>
        <xdr:cNvPr id="11" name="Picture 2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9503280" y="123840"/>
          <a:ext cx="1134000" cy="12528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190440</xdr:colOff>
      <xdr:row>0</xdr:row>
      <xdr:rowOff>38160</xdr:rowOff>
    </xdr:from>
    <xdr:to>
      <xdr:col>2</xdr:col>
      <xdr:colOff>1654920</xdr:colOff>
      <xdr:row>9</xdr:row>
      <xdr:rowOff>54720</xdr:rowOff>
    </xdr:to>
    <xdr:pic>
      <xdr:nvPicPr>
        <xdr:cNvPr id="12" name="Immagine 5">
          <a:extLst>
            <a:ext uri="{FF2B5EF4-FFF2-40B4-BE49-F238E27FC236}">
              <a16:creationId xmlns:a16="http://schemas.microsoft.com/office/drawing/2014/main" xmlns="" id="{00000000-0008-0000-0800-00000C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90440" y="38160"/>
          <a:ext cx="1888560" cy="169272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13</xdr:col>
      <xdr:colOff>295560</xdr:colOff>
      <xdr:row>0</xdr:row>
      <xdr:rowOff>104760</xdr:rowOff>
    </xdr:from>
    <xdr:to>
      <xdr:col>14</xdr:col>
      <xdr:colOff>673920</xdr:colOff>
      <xdr:row>7</xdr:row>
      <xdr:rowOff>14760</xdr:rowOff>
    </xdr:to>
    <xdr:pic>
      <xdr:nvPicPr>
        <xdr:cNvPr id="13" name="Picture 2">
          <a:extLst>
            <a:ext uri="{FF2B5EF4-FFF2-40B4-BE49-F238E27FC236}">
              <a16:creationId xmlns:a16="http://schemas.microsoft.com/office/drawing/2014/main" xmlns="" id="{00000000-0008-0000-0800-00000D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9450720" y="104760"/>
          <a:ext cx="1134000" cy="12528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P400"/>
  <sheetViews>
    <sheetView zoomScaleNormal="100" workbookViewId="0">
      <selection activeCell="B11" sqref="B11"/>
    </sheetView>
  </sheetViews>
  <sheetFormatPr defaultColWidth="8.7109375" defaultRowHeight="12.75"/>
  <cols>
    <col min="1" max="1" width="5.140625" customWidth="1"/>
  </cols>
  <sheetData>
    <row r="1" spans="1:120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</row>
    <row r="2" spans="1:120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</row>
    <row r="3" spans="1:120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</row>
    <row r="4" spans="1:120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</row>
    <row r="5" spans="1:120" ht="15.75" customHeight="1">
      <c r="A5" s="1"/>
      <c r="B5" s="240" t="s">
        <v>0</v>
      </c>
      <c r="C5" s="240"/>
      <c r="D5" s="240"/>
      <c r="E5" s="240"/>
      <c r="F5" s="240"/>
      <c r="G5" s="240"/>
      <c r="H5" s="240"/>
      <c r="I5" s="240"/>
      <c r="J5" s="240"/>
      <c r="K5" s="240"/>
      <c r="L5" s="240"/>
      <c r="M5" s="240"/>
      <c r="N5" s="240"/>
      <c r="O5" s="240"/>
      <c r="P5" s="240"/>
      <c r="Q5" s="240"/>
      <c r="R5" s="240"/>
      <c r="S5" s="240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</row>
    <row r="6" spans="1:120">
      <c r="A6" s="1"/>
      <c r="B6" s="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4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</row>
    <row r="7" spans="1:120">
      <c r="A7" s="1"/>
      <c r="B7" s="5" t="s">
        <v>1</v>
      </c>
      <c r="C7" s="6" t="s">
        <v>2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4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</row>
    <row r="8" spans="1:120">
      <c r="A8" s="1"/>
      <c r="B8" s="5" t="s">
        <v>3</v>
      </c>
      <c r="C8" s="6" t="s">
        <v>4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4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</row>
    <row r="9" spans="1:120">
      <c r="A9" s="1"/>
      <c r="B9" s="5" t="s">
        <v>5</v>
      </c>
      <c r="C9" s="6" t="s">
        <v>6</v>
      </c>
      <c r="D9" s="3"/>
      <c r="E9" s="3"/>
      <c r="F9" s="3"/>
      <c r="G9" s="3"/>
      <c r="H9" s="3"/>
      <c r="I9" s="3"/>
      <c r="J9" s="3"/>
      <c r="K9" s="1"/>
      <c r="L9" s="1"/>
      <c r="M9" s="3"/>
      <c r="N9" s="3"/>
      <c r="O9" s="3"/>
      <c r="P9" s="3"/>
      <c r="Q9" s="3"/>
      <c r="R9" s="3"/>
      <c r="S9" s="4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</row>
    <row r="10" spans="1:120">
      <c r="A10" s="1"/>
      <c r="B10" s="5" t="s">
        <v>7</v>
      </c>
      <c r="C10" s="7" t="s">
        <v>8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4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</row>
    <row r="11" spans="1:120">
      <c r="A11" s="1"/>
      <c r="B11" s="8"/>
      <c r="C11" s="1" t="s">
        <v>9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4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</row>
    <row r="12" spans="1:120" ht="15">
      <c r="A12" s="1"/>
      <c r="B12" s="8"/>
      <c r="C12" s="9" t="s">
        <v>10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4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</row>
    <row r="13" spans="1:120" ht="15">
      <c r="A13" s="1"/>
      <c r="B13" s="8"/>
      <c r="C13" s="9" t="s">
        <v>11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4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</row>
    <row r="14" spans="1:120">
      <c r="A14" s="1"/>
      <c r="B14" s="8"/>
      <c r="C14" s="10" t="s">
        <v>12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4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</row>
    <row r="15" spans="1:120">
      <c r="A15" s="1"/>
      <c r="B15" s="5" t="s">
        <v>13</v>
      </c>
      <c r="C15" s="6" t="s">
        <v>14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4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</row>
    <row r="16" spans="1:120">
      <c r="A16" s="1"/>
      <c r="B16" s="11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3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</row>
    <row r="17" spans="1:120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</row>
    <row r="18" spans="1:120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</row>
    <row r="19" spans="1:120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</row>
    <row r="20" spans="1:1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</row>
    <row r="21" spans="1:120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</row>
    <row r="22" spans="1:120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</row>
    <row r="23" spans="1:120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</row>
    <row r="24" spans="1:120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</row>
    <row r="25" spans="1:120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</row>
    <row r="26" spans="1:120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</row>
    <row r="27" spans="1:120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</row>
    <row r="28" spans="1:120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</row>
    <row r="29" spans="1:120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</row>
    <row r="30" spans="1:12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</row>
    <row r="31" spans="1:120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</row>
    <row r="32" spans="1:120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</row>
    <row r="33" spans="1:120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</row>
    <row r="34" spans="1:120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</row>
    <row r="35" spans="1:120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</row>
    <row r="36" spans="1:120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</row>
    <row r="37" spans="1:120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</row>
    <row r="38" spans="1:120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</row>
    <row r="39" spans="1:120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</row>
    <row r="40" spans="1:12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</row>
    <row r="41" spans="1:120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</row>
    <row r="42" spans="1:120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</row>
    <row r="43" spans="1:120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</row>
    <row r="44" spans="1:120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</row>
    <row r="45" spans="1:120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</row>
    <row r="46" spans="1:120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</row>
    <row r="47" spans="1:120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</row>
    <row r="48" spans="1:120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</row>
    <row r="49" spans="1:120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</row>
    <row r="50" spans="1:12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</row>
    <row r="51" spans="1:120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</row>
    <row r="52" spans="1:120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</row>
    <row r="53" spans="1:120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</row>
    <row r="54" spans="1:120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</row>
    <row r="55" spans="1:120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</row>
    <row r="56" spans="1:120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</row>
    <row r="57" spans="1:120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</row>
    <row r="58" spans="1:120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</row>
    <row r="59" spans="1:120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</row>
    <row r="60" spans="1:12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</row>
    <row r="61" spans="1:120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</row>
    <row r="62" spans="1:120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</row>
    <row r="63" spans="1:120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</row>
    <row r="64" spans="1:120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</row>
    <row r="65" spans="1:120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</row>
    <row r="66" spans="1:120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</row>
    <row r="67" spans="1:120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</row>
    <row r="68" spans="1:120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</row>
    <row r="69" spans="1:120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</row>
    <row r="70" spans="1:12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</row>
    <row r="71" spans="1:120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</row>
    <row r="72" spans="1:120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</row>
    <row r="73" spans="1:120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</row>
    <row r="74" spans="1:120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</row>
    <row r="75" spans="1:120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</row>
    <row r="76" spans="1:120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</row>
    <row r="77" spans="1:120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</row>
    <row r="78" spans="1:120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</row>
    <row r="79" spans="1:120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</row>
    <row r="80" spans="1:12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</row>
    <row r="81" spans="1:120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</row>
    <row r="82" spans="1:120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</row>
    <row r="83" spans="1:120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</row>
    <row r="84" spans="1:120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</row>
    <row r="85" spans="1:120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</row>
    <row r="86" spans="1:120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</row>
    <row r="87" spans="1:120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</row>
    <row r="88" spans="1:120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</row>
    <row r="89" spans="1:120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</row>
    <row r="90" spans="1:12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</row>
    <row r="91" spans="1:120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</row>
    <row r="92" spans="1:120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</row>
    <row r="93" spans="1:120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</row>
    <row r="94" spans="1:120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</row>
    <row r="95" spans="1:120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</row>
    <row r="96" spans="1:120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</row>
    <row r="97" spans="1:120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</row>
    <row r="98" spans="1:120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</row>
    <row r="99" spans="1:120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</row>
    <row r="100" spans="1:12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</row>
    <row r="101" spans="1:120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</row>
    <row r="102" spans="1:120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</row>
    <row r="103" spans="1:120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</row>
    <row r="104" spans="1:120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</row>
    <row r="105" spans="1:120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</row>
    <row r="106" spans="1:120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</row>
    <row r="107" spans="1:120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</row>
    <row r="108" spans="1:120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</row>
    <row r="109" spans="1:120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</row>
    <row r="110" spans="1:12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</row>
    <row r="111" spans="1:120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</row>
    <row r="112" spans="1:120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</row>
    <row r="113" spans="1:120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</row>
    <row r="114" spans="1:120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</row>
    <row r="115" spans="1:120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</row>
    <row r="116" spans="1:120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</row>
    <row r="117" spans="1:120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</row>
    <row r="118" spans="1:120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</row>
    <row r="119" spans="1:120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</row>
    <row r="120" spans="1: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</row>
    <row r="121" spans="1:120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</row>
    <row r="122" spans="1:120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</row>
    <row r="123" spans="1:120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</row>
    <row r="124" spans="1:120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</row>
    <row r="125" spans="1:120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</row>
    <row r="126" spans="1:120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</row>
    <row r="127" spans="1:120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</row>
    <row r="128" spans="1:120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</row>
    <row r="129" spans="1:120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</row>
    <row r="130" spans="1:12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</row>
    <row r="131" spans="1:120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</row>
    <row r="132" spans="1:120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</row>
    <row r="133" spans="1:120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</row>
    <row r="134" spans="1:120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</row>
    <row r="135" spans="1:120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</row>
    <row r="136" spans="1:120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</row>
    <row r="137" spans="1:120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</row>
    <row r="138" spans="1:120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</row>
    <row r="139" spans="1:120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</row>
    <row r="140" spans="1:12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</row>
    <row r="141" spans="1:120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</row>
    <row r="142" spans="1:120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</row>
    <row r="143" spans="1:120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</row>
    <row r="144" spans="1:120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</row>
    <row r="145" spans="1:120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</row>
    <row r="146" spans="1:120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</row>
    <row r="147" spans="1:120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</row>
    <row r="148" spans="1:120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</row>
    <row r="149" spans="1:120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</row>
    <row r="150" spans="1:12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</row>
    <row r="151" spans="1:120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</row>
    <row r="152" spans="1:120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</row>
    <row r="153" spans="1:120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</row>
    <row r="154" spans="1:120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</row>
    <row r="155" spans="1:120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</row>
    <row r="156" spans="1:120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</row>
    <row r="157" spans="1:120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</row>
    <row r="158" spans="1:120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</row>
    <row r="159" spans="1:120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</row>
    <row r="160" spans="1:12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</row>
    <row r="161" spans="1:120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</row>
    <row r="162" spans="1:120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</row>
    <row r="163" spans="1:120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</row>
    <row r="164" spans="1:120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</row>
    <row r="165" spans="1:120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</row>
    <row r="166" spans="1:120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</row>
    <row r="167" spans="1:120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</row>
    <row r="168" spans="1:120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</row>
    <row r="169" spans="1:120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</row>
    <row r="170" spans="1:12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</row>
    <row r="171" spans="1:120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</row>
    <row r="172" spans="1:120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</row>
    <row r="173" spans="1:120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</row>
    <row r="174" spans="1:120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</row>
    <row r="175" spans="1:120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</row>
    <row r="176" spans="1:120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</row>
    <row r="177" spans="1:120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</row>
    <row r="178" spans="1:120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</row>
    <row r="179" spans="1:120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</row>
    <row r="180" spans="1:12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</row>
    <row r="181" spans="1:120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</row>
    <row r="182" spans="1:120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</row>
    <row r="183" spans="1:120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</row>
    <row r="184" spans="1:120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</row>
    <row r="185" spans="1:120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</row>
    <row r="186" spans="1:120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</row>
    <row r="187" spans="1:120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</row>
    <row r="188" spans="1:120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</row>
    <row r="189" spans="1:120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</row>
    <row r="190" spans="1:12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</row>
    <row r="191" spans="1:120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</row>
    <row r="192" spans="1:120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</row>
    <row r="193" spans="1:120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</row>
    <row r="194" spans="1:120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</row>
    <row r="195" spans="1:120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</row>
    <row r="196" spans="1:120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</row>
    <row r="197" spans="1:120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</row>
    <row r="198" spans="1:120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</row>
    <row r="199" spans="1:120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</row>
    <row r="200" spans="1:12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</row>
    <row r="201" spans="1:120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</row>
    <row r="202" spans="1:120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</row>
    <row r="203" spans="1:120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</row>
    <row r="204" spans="1:120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</row>
    <row r="205" spans="1:120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</row>
    <row r="206" spans="1:120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</row>
    <row r="207" spans="1:120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</row>
    <row r="208" spans="1:120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</row>
    <row r="209" spans="1:120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</row>
    <row r="210" spans="1:12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</row>
    <row r="211" spans="1:120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</row>
    <row r="212" spans="1:120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</row>
    <row r="213" spans="1:120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</row>
    <row r="214" spans="1:120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</row>
    <row r="215" spans="1:120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</row>
    <row r="216" spans="1:120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</row>
    <row r="217" spans="1:120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</row>
    <row r="218" spans="1:120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</row>
    <row r="219" spans="1:120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</row>
    <row r="220" spans="1:1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</row>
    <row r="221" spans="1:120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</row>
    <row r="222" spans="1:120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</row>
    <row r="223" spans="1:120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</row>
    <row r="224" spans="1:120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</row>
    <row r="225" spans="1:120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</row>
    <row r="226" spans="1:120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</row>
    <row r="227" spans="1:120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</row>
    <row r="228" spans="1:120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</row>
    <row r="229" spans="1:120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</row>
    <row r="230" spans="1:12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</row>
    <row r="231" spans="1:120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</row>
    <row r="232" spans="1:120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</row>
    <row r="233" spans="1:120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</row>
    <row r="234" spans="1:120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</row>
    <row r="235" spans="1:120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</row>
    <row r="236" spans="1:120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</row>
    <row r="237" spans="1:120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</row>
    <row r="238" spans="1:120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</row>
    <row r="239" spans="1:120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</row>
    <row r="240" spans="1:12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</row>
    <row r="241" spans="1:120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</row>
    <row r="242" spans="1:120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</row>
    <row r="243" spans="1:120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</row>
    <row r="244" spans="1:120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</row>
    <row r="245" spans="1:120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</row>
    <row r="246" spans="1:120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</row>
    <row r="247" spans="1:120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</row>
    <row r="248" spans="1:120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</row>
    <row r="249" spans="1:120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</row>
    <row r="250" spans="1:12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</row>
    <row r="251" spans="1:120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</row>
    <row r="252" spans="1:120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</row>
    <row r="253" spans="1:120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</row>
    <row r="254" spans="1:120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</row>
    <row r="255" spans="1:120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</row>
    <row r="256" spans="1:120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</row>
    <row r="257" spans="1:120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</row>
    <row r="258" spans="1:120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</row>
    <row r="259" spans="1:120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</row>
    <row r="260" spans="1:12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</row>
    <row r="261" spans="1:120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</row>
    <row r="262" spans="1:120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</row>
    <row r="263" spans="1:120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</row>
    <row r="264" spans="1:120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</row>
    <row r="265" spans="1:120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</row>
    <row r="266" spans="1:120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</row>
    <row r="267" spans="1:120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</row>
    <row r="268" spans="1:120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</row>
    <row r="269" spans="1:120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</row>
    <row r="270" spans="1:12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</row>
    <row r="271" spans="1:120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</row>
    <row r="272" spans="1:120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</row>
    <row r="273" spans="1:120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</row>
    <row r="274" spans="1:120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</row>
    <row r="275" spans="1:120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</row>
    <row r="276" spans="1:120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</row>
    <row r="277" spans="1:120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</row>
    <row r="278" spans="1:120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</row>
    <row r="279" spans="1:120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</row>
    <row r="280" spans="1:12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</row>
    <row r="281" spans="1:120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</row>
    <row r="282" spans="1:120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</row>
    <row r="283" spans="1:120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</row>
    <row r="284" spans="1:120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</row>
    <row r="285" spans="1:120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</row>
    <row r="286" spans="1:120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</row>
    <row r="287" spans="1:120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</row>
    <row r="288" spans="1:120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</row>
    <row r="289" spans="1:120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</row>
    <row r="290" spans="1:12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</row>
    <row r="291" spans="1:120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</row>
    <row r="292" spans="1:120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</row>
    <row r="293" spans="1:120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</row>
    <row r="294" spans="1:120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</row>
    <row r="295" spans="1:120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</row>
    <row r="296" spans="1:120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</row>
    <row r="297" spans="1:120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</row>
    <row r="298" spans="1:120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</row>
    <row r="299" spans="1:120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</row>
    <row r="300" spans="1:12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</row>
    <row r="301" spans="1:120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</row>
    <row r="302" spans="1:120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</row>
    <row r="303" spans="1:120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</row>
    <row r="304" spans="1:120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</row>
    <row r="305" spans="1:120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</row>
    <row r="306" spans="1:120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</row>
    <row r="307" spans="1:120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</row>
    <row r="308" spans="1:120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</row>
    <row r="309" spans="1:120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</row>
    <row r="310" spans="1:12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</row>
    <row r="311" spans="1:120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</row>
    <row r="312" spans="1:120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</row>
    <row r="313" spans="1:120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</row>
    <row r="314" spans="1:120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</row>
    <row r="315" spans="1:120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</row>
    <row r="316" spans="1:120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</row>
    <row r="317" spans="1:120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</row>
    <row r="318" spans="1:120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</row>
    <row r="319" spans="1:120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</row>
    <row r="320" spans="1:1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</row>
    <row r="321" spans="1:120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</row>
    <row r="322" spans="1:120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</row>
    <row r="323" spans="1:120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</row>
    <row r="324" spans="1:120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</row>
    <row r="325" spans="1:120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</row>
    <row r="326" spans="1:120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</row>
    <row r="327" spans="1:120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</row>
    <row r="328" spans="1:120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</row>
    <row r="329" spans="1:120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</row>
    <row r="330" spans="1:12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</row>
    <row r="331" spans="1:120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</row>
    <row r="332" spans="1:120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</row>
    <row r="333" spans="1:120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</row>
    <row r="334" spans="1:120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</row>
    <row r="335" spans="1:120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</row>
    <row r="336" spans="1:120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</row>
    <row r="337" spans="1:120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</row>
    <row r="338" spans="1:120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</row>
    <row r="339" spans="1:120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</row>
    <row r="340" spans="1:12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</row>
    <row r="341" spans="1:120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</row>
    <row r="342" spans="1:120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</row>
    <row r="343" spans="1:120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</row>
    <row r="344" spans="1:120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</row>
    <row r="345" spans="1:120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</row>
    <row r="346" spans="1:120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</row>
    <row r="347" spans="1:120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</row>
    <row r="348" spans="1:120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</row>
    <row r="349" spans="1:120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</row>
    <row r="350" spans="1:12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</row>
    <row r="351" spans="1:120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</row>
    <row r="352" spans="1:120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</row>
    <row r="353" spans="1:120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</row>
    <row r="354" spans="1:120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</row>
    <row r="355" spans="1:120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</row>
    <row r="356" spans="1:120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</row>
    <row r="357" spans="1:120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</row>
    <row r="358" spans="1:120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</row>
    <row r="359" spans="1:120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</row>
    <row r="360" spans="1:12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</row>
    <row r="361" spans="1:120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</row>
    <row r="362" spans="1:120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</row>
    <row r="363" spans="1:120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</row>
    <row r="364" spans="1:120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</row>
    <row r="365" spans="1:120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</row>
    <row r="366" spans="1:120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</row>
    <row r="367" spans="1:120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</row>
    <row r="368" spans="1:120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</row>
    <row r="369" spans="1:120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</row>
    <row r="370" spans="1:12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</row>
    <row r="371" spans="1:120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</row>
    <row r="372" spans="1:120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</row>
    <row r="373" spans="1:120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</row>
    <row r="374" spans="1:120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</row>
    <row r="375" spans="1:120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</row>
    <row r="376" spans="1:120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</row>
    <row r="377" spans="1:120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</row>
    <row r="378" spans="1:120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</row>
    <row r="379" spans="1:120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</row>
    <row r="380" spans="1:12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</row>
    <row r="381" spans="1:120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</row>
    <row r="382" spans="1:120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</row>
    <row r="383" spans="1:120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</row>
    <row r="384" spans="1:120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</row>
    <row r="385" spans="1:120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</row>
    <row r="386" spans="1:120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</row>
    <row r="387" spans="1:120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</row>
    <row r="388" spans="1:120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</row>
    <row r="389" spans="1:120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</row>
    <row r="390" spans="1:12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</row>
    <row r="391" spans="1:120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</row>
    <row r="392" spans="1:120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</row>
    <row r="393" spans="1:120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</row>
    <row r="394" spans="1:120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</row>
    <row r="395" spans="1:120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</row>
    <row r="396" spans="1:120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</row>
    <row r="397" spans="1:120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</row>
    <row r="398" spans="1:120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</row>
    <row r="399" spans="1:120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</row>
    <row r="400" spans="1:12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</row>
  </sheetData>
  <mergeCells count="1">
    <mergeCell ref="B5:S5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MJ22"/>
  <sheetViews>
    <sheetView zoomScaleNormal="100" workbookViewId="0">
      <selection activeCell="H12" sqref="H12:O12"/>
    </sheetView>
  </sheetViews>
  <sheetFormatPr defaultColWidth="9.140625" defaultRowHeight="12.75"/>
  <cols>
    <col min="1" max="1024" width="9.140625" style="14"/>
  </cols>
  <sheetData>
    <row r="4" spans="4:19" ht="20.25">
      <c r="H4" s="241" t="s">
        <v>15</v>
      </c>
      <c r="I4" s="241"/>
      <c r="J4" s="241"/>
      <c r="K4" s="241"/>
      <c r="L4" s="241"/>
      <c r="M4" s="241"/>
      <c r="N4" s="241"/>
      <c r="O4" s="241"/>
    </row>
    <row r="9" spans="4:19" ht="18">
      <c r="D9" s="15" t="s">
        <v>16</v>
      </c>
      <c r="E9" s="16"/>
      <c r="F9" s="16"/>
      <c r="G9" s="16"/>
      <c r="H9" s="242" t="s">
        <v>121</v>
      </c>
      <c r="I9" s="242"/>
      <c r="J9" s="242"/>
      <c r="K9" s="242"/>
      <c r="L9" s="242"/>
      <c r="M9" s="242"/>
      <c r="N9" s="242"/>
      <c r="O9" s="242"/>
    </row>
    <row r="12" spans="4:19" ht="18">
      <c r="E12" s="15" t="s">
        <v>17</v>
      </c>
      <c r="F12" s="16"/>
      <c r="H12" s="243" t="s">
        <v>130</v>
      </c>
      <c r="I12" s="243"/>
      <c r="J12" s="243"/>
      <c r="K12" s="243"/>
      <c r="L12" s="243"/>
      <c r="M12" s="243"/>
      <c r="N12" s="243"/>
      <c r="O12" s="243"/>
    </row>
    <row r="15" spans="4:19" ht="18">
      <c r="E15" s="15" t="s">
        <v>19</v>
      </c>
      <c r="H15" s="244">
        <v>44675</v>
      </c>
      <c r="I15" s="244"/>
      <c r="J15" s="244"/>
      <c r="K15" s="244"/>
      <c r="L15" s="244"/>
      <c r="M15" s="244"/>
      <c r="N15" s="244"/>
      <c r="O15" s="244"/>
      <c r="S15" s="17"/>
    </row>
    <row r="22" spans="3:15" ht="20.25" customHeight="1">
      <c r="C22" s="18" t="s">
        <v>20</v>
      </c>
      <c r="D22" s="19"/>
      <c r="E22" s="19"/>
      <c r="F22" s="19"/>
      <c r="G22" s="20"/>
      <c r="H22" s="245" t="s">
        <v>21</v>
      </c>
      <c r="I22" s="245"/>
      <c r="J22" s="245"/>
      <c r="K22" s="245"/>
      <c r="L22" s="245"/>
      <c r="M22" s="245"/>
      <c r="N22" s="245"/>
      <c r="O22" s="245"/>
    </row>
  </sheetData>
  <mergeCells count="5">
    <mergeCell ref="H4:O4"/>
    <mergeCell ref="H9:O9"/>
    <mergeCell ref="H12:O12"/>
    <mergeCell ref="H15:O15"/>
    <mergeCell ref="H22:O22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Y122"/>
  <sheetViews>
    <sheetView zoomScale="85" zoomScaleNormal="85" workbookViewId="0">
      <pane ySplit="14" topLeftCell="A21" activePane="bottomLeft" state="frozen"/>
      <selection pane="bottomLeft" activeCell="I5" sqref="I5:T5"/>
    </sheetView>
  </sheetViews>
  <sheetFormatPr defaultColWidth="8.7109375" defaultRowHeight="15"/>
  <cols>
    <col min="1" max="1" width="2.42578125" customWidth="1"/>
    <col min="2" max="2" width="3.7109375" style="21" customWidth="1"/>
    <col min="3" max="3" width="1.5703125" style="21" customWidth="1"/>
    <col min="4" max="4" width="23.140625" style="22" customWidth="1"/>
    <col min="5" max="5" width="29.85546875" customWidth="1"/>
    <col min="6" max="6" width="4.85546875" customWidth="1"/>
    <col min="7" max="8" width="4.7109375" customWidth="1"/>
    <col min="9" max="9" width="9.7109375" customWidth="1"/>
    <col min="10" max="18" width="4.7109375" customWidth="1"/>
    <col min="19" max="19" width="11" customWidth="1"/>
    <col min="20" max="20" width="10.7109375" customWidth="1"/>
    <col min="21" max="21" width="9.7109375" customWidth="1"/>
    <col min="22" max="22" width="4" customWidth="1"/>
    <col min="23" max="23" width="9.7109375" customWidth="1"/>
    <col min="24" max="24" width="10" customWidth="1"/>
  </cols>
  <sheetData>
    <row r="2" spans="2:25" ht="18">
      <c r="E2" s="23"/>
      <c r="F2" s="23"/>
      <c r="G2" s="23"/>
      <c r="H2" s="23"/>
      <c r="I2" s="24"/>
      <c r="J2" s="24"/>
      <c r="K2" s="24"/>
      <c r="L2" s="24"/>
    </row>
    <row r="3" spans="2:25">
      <c r="M3" s="25"/>
    </row>
    <row r="4" spans="2:25" s="26" customFormat="1" ht="15.75">
      <c r="B4" s="23"/>
      <c r="C4" s="23"/>
      <c r="X4" s="27" t="s">
        <v>22</v>
      </c>
      <c r="Y4" s="28"/>
    </row>
    <row r="5" spans="2:25" s="26" customFormat="1" ht="18.75" customHeight="1">
      <c r="B5" s="23"/>
      <c r="C5" s="23"/>
      <c r="E5" s="23"/>
      <c r="F5" s="23"/>
      <c r="G5" s="23"/>
      <c r="H5" s="23"/>
      <c r="I5" s="256"/>
      <c r="J5" s="256"/>
      <c r="K5" s="256"/>
      <c r="L5" s="256"/>
      <c r="M5" s="256"/>
      <c r="N5" s="256"/>
      <c r="O5" s="256"/>
      <c r="P5" s="256"/>
      <c r="Q5" s="256"/>
      <c r="R5" s="256"/>
      <c r="S5" s="256"/>
      <c r="T5" s="256"/>
      <c r="U5" s="23"/>
      <c r="V5" s="23"/>
      <c r="X5" s="29" t="s">
        <v>23</v>
      </c>
      <c r="Y5" s="30"/>
    </row>
    <row r="6" spans="2:25" s="26" customFormat="1" ht="15.75">
      <c r="B6" s="23"/>
      <c r="C6" s="23"/>
      <c r="E6" s="23"/>
      <c r="F6" s="23"/>
      <c r="G6" s="23"/>
      <c r="H6" s="23"/>
      <c r="L6" s="31"/>
      <c r="M6" s="23"/>
      <c r="N6" s="23"/>
      <c r="P6" s="23"/>
      <c r="Q6" s="23"/>
      <c r="R6" s="23"/>
      <c r="S6" s="23"/>
      <c r="T6" s="23"/>
      <c r="U6" s="23"/>
      <c r="V6" s="23"/>
    </row>
    <row r="7" spans="2:25" s="26" customFormat="1" ht="20.25">
      <c r="B7" s="23"/>
      <c r="C7" s="23"/>
      <c r="I7" s="257" t="s">
        <v>24</v>
      </c>
      <c r="J7" s="257"/>
      <c r="K7" s="257"/>
      <c r="L7" s="257"/>
      <c r="M7" s="257"/>
      <c r="N7" s="257"/>
      <c r="O7" s="257"/>
      <c r="P7" s="257"/>
      <c r="Q7" s="257"/>
      <c r="R7" s="257"/>
      <c r="S7" s="257"/>
      <c r="T7" s="257"/>
      <c r="U7" s="23"/>
      <c r="V7" s="23"/>
    </row>
    <row r="8" spans="2:25" s="26" customFormat="1" ht="13.5" customHeight="1">
      <c r="B8" s="23"/>
      <c r="C8" s="2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23"/>
      <c r="V8" s="23"/>
    </row>
    <row r="9" spans="2:25" s="26" customFormat="1" ht="15.75">
      <c r="B9" s="23"/>
      <c r="C9" s="23"/>
      <c r="E9" s="23"/>
      <c r="F9" s="23"/>
      <c r="G9" s="23"/>
      <c r="H9" s="23"/>
      <c r="I9" s="258" t="str">
        <f>+Dati!H12</f>
        <v>AUGUSTA/BRUCOLI - PISCINA ASD ATHOL AUGUSTA</v>
      </c>
      <c r="J9" s="258"/>
      <c r="K9" s="258"/>
      <c r="L9" s="258"/>
      <c r="M9" s="258"/>
      <c r="N9" s="258"/>
      <c r="O9" s="258"/>
      <c r="P9" s="258"/>
      <c r="Q9" s="258"/>
      <c r="R9" s="258"/>
      <c r="S9" s="258"/>
      <c r="T9" s="258"/>
      <c r="U9" s="23"/>
      <c r="V9" s="23"/>
    </row>
    <row r="10" spans="2:25" ht="15.75">
      <c r="E10" s="23"/>
      <c r="F10" s="23"/>
      <c r="G10" s="23"/>
      <c r="H10" s="23"/>
      <c r="I10" s="34"/>
      <c r="J10" s="35"/>
      <c r="L10" s="259"/>
      <c r="M10" s="259"/>
      <c r="N10" s="259"/>
      <c r="O10" s="21"/>
      <c r="Q10" s="36"/>
      <c r="R10" s="37"/>
      <c r="S10" s="23"/>
      <c r="T10" s="23"/>
    </row>
    <row r="11" spans="2:25" ht="15.75">
      <c r="I11" s="260">
        <f>+Dati!H15</f>
        <v>44675</v>
      </c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</row>
    <row r="13" spans="2:25" s="38" customFormat="1" ht="16.5" customHeight="1">
      <c r="B13" s="251" t="s">
        <v>25</v>
      </c>
      <c r="C13" s="252"/>
      <c r="D13" s="253" t="s">
        <v>26</v>
      </c>
      <c r="E13" s="254" t="s">
        <v>27</v>
      </c>
      <c r="F13" s="255" t="s">
        <v>28</v>
      </c>
      <c r="G13" s="255"/>
      <c r="H13" s="255"/>
      <c r="I13" s="246" t="s">
        <v>29</v>
      </c>
      <c r="J13" s="247" t="s">
        <v>30</v>
      </c>
      <c r="K13" s="247"/>
      <c r="L13" s="247"/>
      <c r="M13" s="247"/>
      <c r="N13" s="247"/>
      <c r="O13" s="247"/>
      <c r="P13" s="247"/>
      <c r="Q13" s="247"/>
      <c r="R13" s="247"/>
      <c r="S13" s="248" t="s">
        <v>31</v>
      </c>
      <c r="T13" s="249" t="s">
        <v>32</v>
      </c>
      <c r="U13" s="250" t="s">
        <v>33</v>
      </c>
    </row>
    <row r="14" spans="2:25" s="40" customFormat="1" ht="42.75" customHeight="1">
      <c r="B14" s="251"/>
      <c r="C14" s="252"/>
      <c r="D14" s="253"/>
      <c r="E14" s="254"/>
      <c r="F14" s="255"/>
      <c r="G14" s="255"/>
      <c r="H14" s="255"/>
      <c r="I14" s="246"/>
      <c r="J14" s="41" t="s">
        <v>34</v>
      </c>
      <c r="K14" s="42" t="s">
        <v>35</v>
      </c>
      <c r="L14" s="42" t="s">
        <v>36</v>
      </c>
      <c r="M14" s="42" t="s">
        <v>37</v>
      </c>
      <c r="N14" s="43" t="s">
        <v>38</v>
      </c>
      <c r="O14" s="44" t="s">
        <v>39</v>
      </c>
      <c r="P14" s="42" t="s">
        <v>40</v>
      </c>
      <c r="Q14" s="42" t="s">
        <v>41</v>
      </c>
      <c r="R14" s="42" t="s">
        <v>42</v>
      </c>
      <c r="S14" s="248"/>
      <c r="T14" s="249"/>
      <c r="U14" s="250"/>
      <c r="V14" s="45"/>
      <c r="W14" s="46"/>
      <c r="X14" s="46"/>
    </row>
    <row r="15" spans="2:25" s="40" customFormat="1" ht="9.75" customHeight="1">
      <c r="B15" s="47"/>
      <c r="C15" s="48"/>
      <c r="D15" s="49"/>
      <c r="E15" s="49"/>
      <c r="F15" s="50"/>
      <c r="G15" s="50"/>
      <c r="H15" s="50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</row>
    <row r="16" spans="2:25" s="38" customFormat="1" ht="19.899999999999999" customHeight="1">
      <c r="B16" s="51" t="s">
        <v>43</v>
      </c>
      <c r="C16" s="52"/>
      <c r="D16" s="53"/>
      <c r="E16" s="54"/>
      <c r="F16" s="55">
        <v>8</v>
      </c>
      <c r="G16" s="56">
        <v>54</v>
      </c>
      <c r="H16" s="57">
        <v>41</v>
      </c>
      <c r="I16" s="58">
        <f>ROUND((F16*60+G16+H16*0.01),0)</f>
        <v>534</v>
      </c>
      <c r="J16" s="59">
        <v>350</v>
      </c>
      <c r="K16" s="59">
        <v>255</v>
      </c>
      <c r="L16" s="59">
        <v>170</v>
      </c>
      <c r="M16" s="59"/>
      <c r="N16" s="59">
        <v>390</v>
      </c>
      <c r="O16" s="59">
        <v>245</v>
      </c>
      <c r="P16" s="59">
        <v>280</v>
      </c>
      <c r="Q16" s="59">
        <v>240</v>
      </c>
      <c r="R16" s="59">
        <v>245</v>
      </c>
      <c r="S16" s="60">
        <f>IF(I16&gt;600,(I16-600)*10,0)</f>
        <v>0</v>
      </c>
      <c r="T16" s="61"/>
      <c r="U16" s="62"/>
      <c r="W16" s="63"/>
      <c r="X16" s="63"/>
    </row>
    <row r="17" spans="2:24" s="38" customFormat="1" ht="19.899999999999999" customHeight="1">
      <c r="B17" s="51" t="s">
        <v>44</v>
      </c>
      <c r="C17" s="64"/>
      <c r="D17" s="71"/>
      <c r="E17" s="72"/>
      <c r="F17" s="65">
        <v>7</v>
      </c>
      <c r="G17" s="66">
        <v>59</v>
      </c>
      <c r="H17" s="67">
        <v>19</v>
      </c>
      <c r="I17" s="68">
        <f>ROUND((F17*60+G17+H17*0.01),0)</f>
        <v>479</v>
      </c>
      <c r="J17" s="59">
        <v>360</v>
      </c>
      <c r="K17" s="59">
        <v>260</v>
      </c>
      <c r="L17" s="59">
        <v>240</v>
      </c>
      <c r="M17" s="59">
        <v>280</v>
      </c>
      <c r="N17" s="59">
        <v>280</v>
      </c>
      <c r="O17" s="59">
        <v>190</v>
      </c>
      <c r="P17" s="59"/>
      <c r="Q17" s="59">
        <v>235</v>
      </c>
      <c r="R17" s="59">
        <v>260</v>
      </c>
      <c r="S17" s="60">
        <f>IF(I17&gt;600,(I17-600)*10,0)</f>
        <v>0</v>
      </c>
      <c r="T17" s="69"/>
      <c r="U17" s="62"/>
      <c r="W17" s="63"/>
      <c r="X17" s="63"/>
    </row>
    <row r="18" spans="2:24" s="38" customFormat="1" ht="19.899999999999999" customHeight="1">
      <c r="B18" s="51" t="s">
        <v>45</v>
      </c>
      <c r="C18" s="70"/>
      <c r="D18" s="53"/>
      <c r="E18" s="54"/>
      <c r="F18" s="65">
        <v>9</v>
      </c>
      <c r="G18" s="66">
        <v>10</v>
      </c>
      <c r="H18" s="67">
        <v>56</v>
      </c>
      <c r="I18" s="68">
        <f>ROUND((F18*60+G18+H18*0.01),0)</f>
        <v>551</v>
      </c>
      <c r="J18" s="59">
        <v>235</v>
      </c>
      <c r="K18" s="59">
        <v>255</v>
      </c>
      <c r="L18" s="59">
        <v>250</v>
      </c>
      <c r="M18" s="59">
        <v>170</v>
      </c>
      <c r="N18" s="59">
        <v>235</v>
      </c>
      <c r="O18" s="59"/>
      <c r="P18" s="59">
        <v>225</v>
      </c>
      <c r="Q18" s="59"/>
      <c r="R18" s="59">
        <v>250</v>
      </c>
      <c r="S18" s="60">
        <f>IF(I18&gt;600,(I18-600)*10,0)</f>
        <v>0</v>
      </c>
      <c r="T18" s="69"/>
      <c r="U18" s="62"/>
      <c r="W18" s="63"/>
      <c r="X18" s="63"/>
    </row>
    <row r="19" spans="2:24" s="38" customFormat="1" ht="19.899999999999999" customHeight="1">
      <c r="B19" s="51" t="s">
        <v>46</v>
      </c>
      <c r="C19" s="73"/>
      <c r="D19"/>
      <c r="E19"/>
      <c r="F19" s="74"/>
      <c r="G19" s="75"/>
      <c r="H19" s="76"/>
      <c r="I19" s="68">
        <f t="shared" ref="I19:I21" si="0">ROUND((F19*60+G19+H19*0.01),0)</f>
        <v>0</v>
      </c>
      <c r="J19" s="59"/>
      <c r="K19" s="59"/>
      <c r="L19" s="59"/>
      <c r="M19" s="59"/>
      <c r="N19" s="59"/>
      <c r="O19" s="59"/>
      <c r="P19" s="59"/>
      <c r="Q19" s="59"/>
      <c r="R19" s="59"/>
      <c r="S19" s="60">
        <f t="shared" ref="S19:S21" si="1">IF(I19&gt;600,(I19-600)*10,0)</f>
        <v>0</v>
      </c>
      <c r="T19" s="69"/>
      <c r="U19" s="62"/>
      <c r="W19" s="63"/>
      <c r="X19" s="63"/>
    </row>
    <row r="20" spans="2:24" s="38" customFormat="1" ht="19.899999999999999" customHeight="1">
      <c r="B20" s="51" t="s">
        <v>47</v>
      </c>
      <c r="C20" s="77"/>
      <c r="D20" s="78"/>
      <c r="E20" s="78"/>
      <c r="F20" s="65"/>
      <c r="G20" s="66"/>
      <c r="H20" s="67"/>
      <c r="I20" s="68">
        <f t="shared" si="0"/>
        <v>0</v>
      </c>
      <c r="J20" s="79"/>
      <c r="K20" s="59"/>
      <c r="L20" s="59"/>
      <c r="M20" s="59"/>
      <c r="N20" s="59"/>
      <c r="O20" s="59"/>
      <c r="P20" s="59"/>
      <c r="Q20" s="59"/>
      <c r="R20" s="59"/>
      <c r="S20" s="60">
        <f t="shared" si="1"/>
        <v>0</v>
      </c>
      <c r="T20" s="69"/>
      <c r="U20" s="62"/>
      <c r="W20" s="63"/>
      <c r="X20" s="63"/>
    </row>
    <row r="21" spans="2:24" s="38" customFormat="1" ht="19.899999999999999" customHeight="1">
      <c r="B21" s="80" t="s">
        <v>48</v>
      </c>
      <c r="C21" s="73"/>
      <c r="D21" s="81"/>
      <c r="E21" s="82"/>
      <c r="F21" s="83"/>
      <c r="G21" s="84"/>
      <c r="H21" s="85"/>
      <c r="I21" s="86">
        <f t="shared" si="0"/>
        <v>0</v>
      </c>
      <c r="J21" s="87"/>
      <c r="K21" s="88"/>
      <c r="L21" s="88"/>
      <c r="M21" s="88"/>
      <c r="N21" s="88"/>
      <c r="O21" s="88"/>
      <c r="P21" s="88"/>
      <c r="Q21" s="88"/>
      <c r="R21" s="89"/>
      <c r="S21" s="60">
        <f t="shared" si="1"/>
        <v>0</v>
      </c>
      <c r="T21" s="90"/>
      <c r="U21" s="91"/>
      <c r="W21" s="63"/>
      <c r="X21" s="63"/>
    </row>
    <row r="22" spans="2:24" s="38" customFormat="1" ht="19.899999999999999" customHeight="1">
      <c r="B22" s="92"/>
      <c r="C22" s="93"/>
      <c r="D22" s="94"/>
      <c r="E22" s="94"/>
      <c r="F22" s="94"/>
      <c r="G22" s="94"/>
      <c r="H22" s="94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95"/>
    </row>
    <row r="23" spans="2:24" s="38" customFormat="1" ht="19.899999999999999" customHeight="1">
      <c r="D23" s="96" t="s">
        <v>49</v>
      </c>
      <c r="E23" s="97" t="s">
        <v>50</v>
      </c>
      <c r="F23" s="97"/>
      <c r="G23" s="97"/>
      <c r="H23" s="97"/>
      <c r="I23" s="98"/>
      <c r="J23" s="63"/>
      <c r="K23" s="99"/>
      <c r="L23" s="100"/>
      <c r="M23" s="98"/>
      <c r="N23" s="100"/>
    </row>
    <row r="24" spans="2:24" s="38" customFormat="1" ht="19.899999999999999" customHeight="1">
      <c r="D24" s="101" t="s">
        <v>51</v>
      </c>
      <c r="E24" s="96"/>
      <c r="F24" s="96"/>
      <c r="G24" s="96"/>
      <c r="H24" s="96"/>
      <c r="I24" s="102"/>
      <c r="J24" s="63"/>
      <c r="K24" s="102"/>
      <c r="M24" s="103"/>
    </row>
    <row r="25" spans="2:24" s="38" customFormat="1">
      <c r="B25" s="93"/>
      <c r="C25" s="93"/>
      <c r="D25" s="101"/>
      <c r="E25" s="96"/>
      <c r="F25" s="96"/>
      <c r="G25" s="96"/>
      <c r="H25" s="96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</row>
    <row r="26" spans="2:24" s="38" customFormat="1" ht="19.899999999999999" customHeight="1">
      <c r="B26" s="93"/>
      <c r="C26" s="93"/>
      <c r="D26" s="101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</row>
    <row r="27" spans="2:24" s="38" customFormat="1" ht="19.899999999999999" customHeight="1">
      <c r="B27" s="93"/>
      <c r="C27" s="93"/>
      <c r="D27" s="101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</row>
    <row r="28" spans="2:24" s="38" customFormat="1" ht="19.899999999999999" customHeight="1">
      <c r="B28" s="93"/>
      <c r="C28" s="93"/>
      <c r="D28" s="101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</row>
    <row r="29" spans="2:24" s="38" customFormat="1" ht="19.899999999999999" customHeight="1">
      <c r="B29" s="93"/>
      <c r="C29" s="93"/>
      <c r="D29" s="101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</row>
    <row r="30" spans="2:24" s="38" customFormat="1" ht="19.899999999999999" customHeight="1">
      <c r="B30" s="93"/>
      <c r="C30" s="93"/>
      <c r="D30" s="101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</row>
    <row r="31" spans="2:24" s="38" customFormat="1" ht="19.899999999999999" customHeight="1">
      <c r="B31" s="93"/>
      <c r="C31" s="93"/>
      <c r="D31" s="101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</row>
    <row r="32" spans="2:24" s="38" customFormat="1" ht="19.899999999999999" customHeight="1">
      <c r="B32" s="93"/>
      <c r="C32" s="93"/>
      <c r="D32" s="101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</row>
    <row r="33" spans="2:20" s="38" customFormat="1" ht="19.899999999999999" customHeight="1">
      <c r="B33" s="93"/>
      <c r="C33" s="93"/>
      <c r="D33" s="101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</row>
    <row r="34" spans="2:20" s="38" customFormat="1" ht="19.899999999999999" customHeight="1">
      <c r="B34" s="93"/>
      <c r="C34" s="93"/>
      <c r="D34" s="101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</row>
    <row r="35" spans="2:20" s="38" customFormat="1" ht="19.899999999999999" customHeight="1">
      <c r="B35" s="93"/>
      <c r="C35" s="93"/>
      <c r="D35" s="101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</row>
    <row r="36" spans="2:20" s="38" customFormat="1" ht="19.899999999999999" customHeight="1">
      <c r="B36" s="93"/>
      <c r="C36" s="93"/>
      <c r="D36" s="101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</row>
    <row r="37" spans="2:20" s="38" customFormat="1" ht="19.899999999999999" customHeight="1">
      <c r="B37" s="93"/>
      <c r="C37" s="93"/>
      <c r="D37" s="101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</row>
    <row r="38" spans="2:20" s="38" customFormat="1" ht="19.899999999999999" customHeight="1">
      <c r="B38" s="93"/>
      <c r="C38" s="93"/>
      <c r="D38" s="101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</row>
    <row r="39" spans="2:20" s="38" customFormat="1" ht="19.899999999999999" customHeight="1">
      <c r="B39" s="93"/>
      <c r="C39" s="93"/>
      <c r="D39" s="101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</row>
    <row r="40" spans="2:20" s="38" customFormat="1" ht="19.899999999999999" customHeight="1">
      <c r="B40" s="93"/>
      <c r="C40" s="93"/>
      <c r="D40" s="101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</row>
    <row r="41" spans="2:20" s="38" customFormat="1" ht="19.899999999999999" customHeight="1">
      <c r="B41" s="93"/>
      <c r="C41" s="93"/>
      <c r="D41" s="101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</row>
    <row r="42" spans="2:20" s="38" customFormat="1" ht="19.899999999999999" customHeight="1">
      <c r="B42" s="93"/>
      <c r="C42" s="93"/>
      <c r="D42" s="101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</row>
    <row r="43" spans="2:20" s="38" customFormat="1" ht="19.899999999999999" customHeight="1">
      <c r="B43" s="93"/>
      <c r="C43" s="93"/>
      <c r="D43" s="101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</row>
    <row r="44" spans="2:20" s="38" customFormat="1" ht="19.899999999999999" customHeight="1">
      <c r="B44" s="93"/>
      <c r="C44" s="93"/>
      <c r="D44" s="101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</row>
    <row r="45" spans="2:20" s="38" customFormat="1" ht="19.899999999999999" customHeight="1">
      <c r="B45" s="93"/>
      <c r="C45" s="93"/>
      <c r="D45" s="101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</row>
    <row r="46" spans="2:20" s="38" customFormat="1" ht="19.899999999999999" customHeight="1">
      <c r="B46" s="93"/>
      <c r="C46" s="93"/>
      <c r="D46" s="101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</row>
    <row r="47" spans="2:20" s="38" customFormat="1" ht="19.899999999999999" customHeight="1">
      <c r="B47" s="93"/>
      <c r="C47" s="93"/>
      <c r="D47" s="101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</row>
    <row r="48" spans="2:20" s="38" customFormat="1" ht="19.899999999999999" customHeight="1">
      <c r="B48" s="93"/>
      <c r="C48" s="93"/>
      <c r="D48" s="101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</row>
    <row r="49" spans="2:20" s="38" customFormat="1" ht="19.899999999999999" customHeight="1">
      <c r="B49" s="93"/>
      <c r="C49" s="93"/>
      <c r="D49" s="101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</row>
    <row r="50" spans="2:20" s="38" customFormat="1" ht="19.899999999999999" customHeight="1">
      <c r="B50" s="93"/>
      <c r="C50" s="93"/>
      <c r="D50" s="101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</row>
    <row r="51" spans="2:20" s="38" customFormat="1" ht="19.899999999999999" customHeight="1">
      <c r="B51" s="93"/>
      <c r="C51" s="93"/>
      <c r="D51" s="101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</row>
    <row r="52" spans="2:20" s="38" customFormat="1" ht="19.899999999999999" customHeight="1">
      <c r="B52" s="93"/>
      <c r="C52" s="93"/>
      <c r="D52" s="101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</row>
    <row r="53" spans="2:20" s="38" customFormat="1" ht="19.899999999999999" customHeight="1">
      <c r="B53" s="93"/>
      <c r="C53" s="93"/>
      <c r="D53" s="101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</row>
    <row r="54" spans="2:20" s="38" customFormat="1" ht="19.899999999999999" customHeight="1">
      <c r="B54" s="93"/>
      <c r="C54" s="93"/>
      <c r="D54" s="101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</row>
    <row r="55" spans="2:20" s="38" customFormat="1" ht="19.899999999999999" customHeight="1">
      <c r="B55" s="93"/>
      <c r="C55" s="93"/>
      <c r="D55" s="101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</row>
    <row r="56" spans="2:20" s="38" customFormat="1" ht="19.899999999999999" customHeight="1">
      <c r="B56" s="93"/>
      <c r="C56" s="93"/>
      <c r="D56" s="101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</row>
    <row r="57" spans="2:20" s="38" customFormat="1" ht="19.899999999999999" customHeight="1">
      <c r="B57" s="93"/>
      <c r="C57" s="93"/>
      <c r="D57" s="101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</row>
    <row r="58" spans="2:20" s="38" customFormat="1" ht="19.899999999999999" customHeight="1">
      <c r="B58" s="93"/>
      <c r="C58" s="93"/>
      <c r="D58" s="101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</row>
    <row r="59" spans="2:20" s="38" customFormat="1" ht="19.899999999999999" customHeight="1">
      <c r="B59" s="93"/>
      <c r="C59" s="93"/>
      <c r="D59" s="101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</row>
    <row r="60" spans="2:20" s="38" customFormat="1" ht="19.899999999999999" customHeight="1">
      <c r="B60" s="93"/>
      <c r="C60" s="93"/>
      <c r="D60" s="101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</row>
    <row r="61" spans="2:20" s="38" customFormat="1" ht="19.899999999999999" customHeight="1">
      <c r="B61" s="93"/>
      <c r="C61" s="93"/>
      <c r="D61" s="101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</row>
    <row r="62" spans="2:20" s="38" customFormat="1" ht="19.899999999999999" customHeight="1">
      <c r="B62" s="93"/>
      <c r="C62" s="93"/>
      <c r="D62" s="101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</row>
    <row r="63" spans="2:20" s="38" customFormat="1" ht="19.899999999999999" customHeight="1">
      <c r="B63" s="93"/>
      <c r="C63" s="93"/>
      <c r="D63" s="101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</row>
    <row r="64" spans="2:20" s="38" customFormat="1" ht="19.899999999999999" customHeight="1">
      <c r="B64" s="93"/>
      <c r="C64" s="93"/>
      <c r="D64" s="101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</row>
    <row r="65" spans="2:20" s="38" customFormat="1" ht="19.899999999999999" customHeight="1">
      <c r="B65" s="93"/>
      <c r="C65" s="93"/>
      <c r="D65" s="101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</row>
    <row r="66" spans="2:20" s="38" customFormat="1" ht="19.899999999999999" customHeight="1">
      <c r="B66" s="93"/>
      <c r="C66" s="93"/>
      <c r="D66" s="101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</row>
    <row r="67" spans="2:20" s="38" customFormat="1" ht="19.899999999999999" customHeight="1">
      <c r="B67" s="93"/>
      <c r="C67" s="93"/>
      <c r="D67" s="101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</row>
    <row r="68" spans="2:20" s="38" customFormat="1" ht="19.899999999999999" customHeight="1">
      <c r="B68" s="93"/>
      <c r="C68" s="93"/>
      <c r="D68" s="101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</row>
    <row r="69" spans="2:20" s="38" customFormat="1" ht="19.899999999999999" customHeight="1">
      <c r="B69" s="93"/>
      <c r="C69" s="93"/>
      <c r="D69" s="101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</row>
    <row r="70" spans="2:20" s="38" customFormat="1" ht="19.899999999999999" customHeight="1">
      <c r="B70" s="93"/>
      <c r="C70" s="93"/>
      <c r="D70" s="101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</row>
    <row r="71" spans="2:20" s="38" customFormat="1" ht="19.899999999999999" customHeight="1">
      <c r="B71" s="93"/>
      <c r="C71" s="93"/>
      <c r="D71" s="101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</row>
    <row r="72" spans="2:20" s="38" customFormat="1" ht="19.899999999999999" customHeight="1">
      <c r="B72" s="93"/>
      <c r="C72" s="93"/>
      <c r="D72" s="101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</row>
    <row r="73" spans="2:20" s="38" customFormat="1" ht="19.899999999999999" customHeight="1">
      <c r="B73" s="93"/>
      <c r="C73" s="93"/>
      <c r="D73" s="101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</row>
    <row r="74" spans="2:20" s="38" customFormat="1">
      <c r="B74" s="93"/>
      <c r="C74" s="93"/>
      <c r="D74" s="101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</row>
    <row r="75" spans="2:20" s="38" customFormat="1">
      <c r="B75" s="93"/>
      <c r="C75" s="93"/>
      <c r="D75" s="101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</row>
    <row r="76" spans="2:20" s="38" customFormat="1">
      <c r="B76" s="93"/>
      <c r="C76" s="93"/>
      <c r="D76" s="101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</row>
    <row r="77" spans="2:20" s="38" customFormat="1">
      <c r="B77" s="93"/>
      <c r="C77" s="93"/>
      <c r="D77" s="101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</row>
    <row r="78" spans="2:20" s="38" customFormat="1">
      <c r="B78" s="93"/>
      <c r="C78" s="93"/>
      <c r="D78" s="101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</row>
    <row r="79" spans="2:20" s="38" customFormat="1">
      <c r="B79" s="93"/>
      <c r="C79" s="93"/>
      <c r="D79" s="101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</row>
    <row r="80" spans="2:20" s="38" customFormat="1">
      <c r="B80" s="93"/>
      <c r="C80" s="93"/>
      <c r="D80" s="101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</row>
    <row r="81" spans="2:20" s="38" customFormat="1">
      <c r="B81" s="93"/>
      <c r="C81" s="93"/>
      <c r="D81" s="101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</row>
    <row r="82" spans="2:20" s="38" customFormat="1">
      <c r="B82" s="93"/>
      <c r="C82" s="93"/>
      <c r="D82" s="101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</row>
    <row r="83" spans="2:20" s="38" customFormat="1">
      <c r="B83" s="93"/>
      <c r="C83" s="93"/>
      <c r="D83" s="101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</row>
    <row r="84" spans="2:20" s="38" customFormat="1">
      <c r="B84" s="93"/>
      <c r="C84" s="93"/>
      <c r="D84" s="101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</row>
    <row r="85" spans="2:20" s="38" customFormat="1">
      <c r="B85" s="93"/>
      <c r="C85" s="93"/>
      <c r="D85" s="101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</row>
    <row r="86" spans="2:20" s="38" customFormat="1">
      <c r="B86" s="93"/>
      <c r="C86" s="93"/>
      <c r="D86" s="101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</row>
    <row r="87" spans="2:20" s="38" customFormat="1">
      <c r="B87" s="93"/>
      <c r="C87" s="93"/>
      <c r="D87" s="101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</row>
    <row r="88" spans="2:20" s="38" customFormat="1">
      <c r="B88" s="93"/>
      <c r="C88" s="93"/>
      <c r="D88" s="101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</row>
    <row r="89" spans="2:20" s="38" customFormat="1">
      <c r="B89" s="93"/>
      <c r="C89" s="93"/>
      <c r="D89" s="101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</row>
    <row r="90" spans="2:20" s="38" customFormat="1">
      <c r="B90" s="93"/>
      <c r="C90" s="93"/>
      <c r="D90" s="101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</row>
    <row r="91" spans="2:20" s="38" customFormat="1">
      <c r="B91" s="93"/>
      <c r="C91" s="93"/>
      <c r="D91" s="101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</row>
    <row r="92" spans="2:20" s="38" customFormat="1">
      <c r="B92" s="93"/>
      <c r="C92" s="93"/>
      <c r="D92" s="101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</row>
    <row r="93" spans="2:20" s="38" customFormat="1">
      <c r="B93" s="93"/>
      <c r="C93" s="93"/>
      <c r="D93" s="101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</row>
    <row r="94" spans="2:20" s="38" customFormat="1">
      <c r="B94" s="93"/>
      <c r="C94" s="93"/>
      <c r="D94" s="101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</row>
    <row r="95" spans="2:20" s="38" customFormat="1">
      <c r="B95" s="93"/>
      <c r="C95" s="93"/>
      <c r="D95" s="101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</row>
    <row r="96" spans="2:20" s="38" customFormat="1">
      <c r="B96" s="93"/>
      <c r="C96" s="93"/>
      <c r="D96" s="101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</row>
    <row r="97" spans="2:20" s="38" customFormat="1">
      <c r="B97" s="93"/>
      <c r="C97" s="93"/>
      <c r="D97" s="101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</row>
    <row r="98" spans="2:20" s="38" customFormat="1">
      <c r="B98" s="93"/>
      <c r="C98" s="93"/>
      <c r="D98" s="101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</row>
    <row r="99" spans="2:20" s="38" customFormat="1">
      <c r="B99" s="93"/>
      <c r="C99" s="93"/>
      <c r="D99" s="101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</row>
    <row r="100" spans="2:20" s="38" customFormat="1">
      <c r="B100" s="93"/>
      <c r="C100" s="93"/>
      <c r="D100" s="101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</row>
    <row r="101" spans="2:20" s="38" customFormat="1">
      <c r="B101" s="93"/>
      <c r="C101" s="93"/>
      <c r="D101" s="101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</row>
    <row r="102" spans="2:20" s="38" customFormat="1">
      <c r="B102" s="93"/>
      <c r="C102" s="93"/>
      <c r="D102" s="101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</row>
    <row r="103" spans="2:20" s="38" customFormat="1">
      <c r="B103" s="93"/>
      <c r="C103" s="93"/>
      <c r="D103" s="101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</row>
    <row r="104" spans="2:20" s="38" customFormat="1">
      <c r="B104" s="93"/>
      <c r="C104" s="93"/>
      <c r="D104" s="101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</row>
    <row r="105" spans="2:20" s="38" customFormat="1">
      <c r="B105" s="93"/>
      <c r="C105" s="93"/>
      <c r="D105" s="101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</row>
    <row r="106" spans="2:20" s="38" customFormat="1">
      <c r="B106" s="93"/>
      <c r="C106" s="93"/>
      <c r="D106" s="101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</row>
    <row r="107" spans="2:20" s="38" customFormat="1">
      <c r="B107" s="93"/>
      <c r="C107" s="93"/>
      <c r="D107" s="101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</row>
    <row r="108" spans="2:20" s="38" customFormat="1">
      <c r="B108" s="93"/>
      <c r="C108" s="93"/>
      <c r="D108" s="101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</row>
    <row r="109" spans="2:20" s="38" customFormat="1">
      <c r="B109" s="93"/>
      <c r="C109" s="93"/>
      <c r="D109" s="101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</row>
    <row r="110" spans="2:20" s="38" customFormat="1">
      <c r="B110" s="93"/>
      <c r="C110" s="93"/>
      <c r="D110" s="101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</row>
    <row r="111" spans="2:20" s="38" customFormat="1">
      <c r="B111" s="93"/>
      <c r="C111" s="93"/>
      <c r="D111" s="101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</row>
    <row r="112" spans="2:20" s="38" customFormat="1">
      <c r="B112" s="93"/>
      <c r="C112" s="93"/>
      <c r="D112" s="101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</row>
    <row r="113" spans="2:20" s="38" customFormat="1">
      <c r="B113" s="93"/>
      <c r="C113" s="93"/>
      <c r="D113" s="101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</row>
    <row r="114" spans="2:20" s="38" customFormat="1">
      <c r="B114" s="93"/>
      <c r="C114" s="93"/>
      <c r="D114" s="101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</row>
    <row r="115" spans="2:20" s="38" customFormat="1">
      <c r="B115" s="93"/>
      <c r="C115" s="93"/>
      <c r="D115" s="101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</row>
    <row r="116" spans="2:20" s="38" customFormat="1">
      <c r="B116" s="93"/>
      <c r="C116" s="93"/>
      <c r="D116" s="101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</row>
    <row r="117" spans="2:20" s="38" customFormat="1">
      <c r="B117" s="93"/>
      <c r="C117" s="93"/>
      <c r="D117" s="101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</row>
    <row r="118" spans="2:20" s="38" customFormat="1">
      <c r="B118" s="93"/>
      <c r="C118" s="93"/>
      <c r="D118" s="101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</row>
    <row r="119" spans="2:20" s="38" customFormat="1">
      <c r="B119" s="93"/>
      <c r="C119" s="93"/>
      <c r="D119" s="101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</row>
    <row r="120" spans="2:20" s="38" customFormat="1">
      <c r="B120" s="93"/>
      <c r="C120" s="93"/>
      <c r="D120" s="101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</row>
    <row r="121" spans="2:20" s="38" customFormat="1">
      <c r="B121" s="93"/>
      <c r="C121" s="93"/>
      <c r="D121" s="101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</row>
    <row r="122" spans="2:20" s="38" customFormat="1">
      <c r="B122" s="93"/>
      <c r="C122" s="93"/>
      <c r="D122" s="101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</row>
  </sheetData>
  <autoFilter ref="B15:X21"/>
  <sortState ref="D16:U18">
    <sortCondition descending="1" ref="U16:U18"/>
    <sortCondition ref="I16:I18"/>
  </sortState>
  <mergeCells count="15">
    <mergeCell ref="I5:T5"/>
    <mergeCell ref="I7:T7"/>
    <mergeCell ref="I9:T9"/>
    <mergeCell ref="L10:N10"/>
    <mergeCell ref="I11:T11"/>
    <mergeCell ref="B13:B14"/>
    <mergeCell ref="C13:C14"/>
    <mergeCell ref="D13:D14"/>
    <mergeCell ref="E13:E14"/>
    <mergeCell ref="F13:H14"/>
    <mergeCell ref="I13:I14"/>
    <mergeCell ref="J13:R13"/>
    <mergeCell ref="S13:S14"/>
    <mergeCell ref="T13:T14"/>
    <mergeCell ref="U13:U14"/>
  </mergeCells>
  <dataValidations count="3">
    <dataValidation type="list" allowBlank="1" showInputMessage="1" showErrorMessage="1" sqref="T16:T21">
      <formula1>"50,100,150,200,250"</formula1>
      <formula2>0</formula2>
    </dataValidation>
    <dataValidation type="list" allowBlank="1" showInputMessage="1" showErrorMessage="1" sqref="K20:K21 N20:N21 R21">
      <formula1>"100,105,110,115,120,125,130,135,140,145,150,155,160,165,170,175,180,185,190,195,200,205,210,215,220,225,230,235,240,245,250,255,260,265,270,275,280,285,290,295,300,310,320,330,340,350,360,370,380,390,400,410,420,430,440,450,460"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  <dataValidation type="list" allowBlank="1" showInputMessage="1" showErrorMessage="1" sqref="J16:R19 J20:J21 L20:M21 O20:R20 O21:Q21">
      <formula1>"0,100,105,110,115,120,125,130,135,140,145,150,155,160,165,170,175,180,185,190,195,200,205,210,215,220,225,230,235,240,245,250,255,260,265,270,275,280,285,290,295,300,310,320,330,340,350,360,370,380,390,400,410,420,430,440,450,460"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</dataValidations>
  <printOptions horizontalCentered="1"/>
  <pageMargins left="0" right="0" top="0.39374999999999999" bottom="0.78749999999999998" header="0.511811023622047" footer="0.511811023622047"/>
  <pageSetup paperSize="9" scale="85" orientation="landscape" horizontalDpi="300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Y148"/>
  <sheetViews>
    <sheetView tabSelected="1" topLeftCell="A4" zoomScale="85" zoomScaleNormal="85" workbookViewId="0">
      <selection activeCell="H12" sqref="H12"/>
    </sheetView>
  </sheetViews>
  <sheetFormatPr defaultColWidth="8.7109375" defaultRowHeight="15"/>
  <cols>
    <col min="1" max="1" width="2.42578125" customWidth="1"/>
    <col min="2" max="2" width="5" style="21" customWidth="1"/>
    <col min="3" max="3" width="1.5703125" style="21" customWidth="1"/>
    <col min="4" max="4" width="24.7109375" style="22" customWidth="1"/>
    <col min="5" max="5" width="29.85546875" customWidth="1"/>
    <col min="6" max="6" width="4.85546875" customWidth="1"/>
    <col min="7" max="8" width="4.7109375" customWidth="1"/>
    <col min="9" max="9" width="9.7109375" customWidth="1"/>
    <col min="10" max="18" width="4.7109375" customWidth="1"/>
    <col min="19" max="19" width="11.42578125" customWidth="1"/>
    <col min="20" max="20" width="10.7109375" customWidth="1"/>
    <col min="21" max="21" width="9.7109375" customWidth="1"/>
    <col min="22" max="22" width="4" customWidth="1"/>
    <col min="24" max="24" width="10" customWidth="1"/>
  </cols>
  <sheetData>
    <row r="2" spans="2:25" ht="18">
      <c r="E2" s="23"/>
      <c r="F2" s="23"/>
      <c r="G2" s="23"/>
      <c r="H2" s="23"/>
      <c r="I2" s="24"/>
      <c r="J2" s="24"/>
      <c r="K2" s="24"/>
      <c r="L2" s="24"/>
    </row>
    <row r="3" spans="2:25">
      <c r="M3" s="25"/>
    </row>
    <row r="4" spans="2:25" s="26" customFormat="1" ht="15.75">
      <c r="B4" s="23"/>
      <c r="C4" s="23"/>
      <c r="X4" s="27" t="s">
        <v>22</v>
      </c>
      <c r="Y4" s="28"/>
    </row>
    <row r="5" spans="2:25" s="26" customFormat="1" ht="18.75" customHeight="1">
      <c r="B5" s="23"/>
      <c r="C5" s="23"/>
      <c r="E5" s="23"/>
      <c r="F5" s="23"/>
      <c r="G5" s="23"/>
      <c r="H5" s="23"/>
      <c r="I5" s="256" t="s">
        <v>121</v>
      </c>
      <c r="J5" s="256"/>
      <c r="K5" s="256"/>
      <c r="L5" s="256"/>
      <c r="M5" s="256"/>
      <c r="N5" s="256"/>
      <c r="O5" s="256"/>
      <c r="P5" s="256"/>
      <c r="Q5" s="256"/>
      <c r="R5" s="256"/>
      <c r="S5" s="256"/>
      <c r="T5" s="256"/>
      <c r="U5" s="23"/>
      <c r="V5" s="23"/>
      <c r="X5" s="29" t="s">
        <v>23</v>
      </c>
      <c r="Y5" s="30"/>
    </row>
    <row r="6" spans="2:25" s="26" customFormat="1" ht="15.75">
      <c r="B6" s="23"/>
      <c r="C6" s="23"/>
      <c r="E6" s="23"/>
      <c r="F6" s="23"/>
      <c r="G6" s="23"/>
      <c r="H6" s="23"/>
      <c r="L6" s="31"/>
      <c r="M6" s="23"/>
      <c r="N6" s="23"/>
      <c r="P6" s="23"/>
      <c r="Q6" s="23"/>
      <c r="R6" s="23"/>
      <c r="S6" s="23"/>
      <c r="T6" s="23"/>
      <c r="U6" s="23"/>
      <c r="V6" s="23"/>
    </row>
    <row r="7" spans="2:25" s="26" customFormat="1" ht="20.25">
      <c r="B7" s="23"/>
      <c r="C7" s="23"/>
      <c r="I7" s="257" t="s">
        <v>52</v>
      </c>
      <c r="J7" s="257"/>
      <c r="K7" s="257"/>
      <c r="L7" s="257"/>
      <c r="M7" s="257"/>
      <c r="N7" s="257"/>
      <c r="O7" s="257"/>
      <c r="P7" s="257"/>
      <c r="Q7" s="257"/>
      <c r="R7" s="257"/>
      <c r="S7" s="257"/>
      <c r="T7" s="257"/>
      <c r="U7" s="23"/>
      <c r="V7" s="23"/>
    </row>
    <row r="8" spans="2:25" s="26" customFormat="1" ht="13.5" customHeight="1">
      <c r="B8" s="23"/>
      <c r="C8" s="2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23"/>
      <c r="V8" s="23"/>
    </row>
    <row r="9" spans="2:25" s="26" customFormat="1" ht="15.75">
      <c r="B9" s="23"/>
      <c r="C9" s="23"/>
      <c r="E9" s="23"/>
      <c r="F9" s="23"/>
      <c r="G9" s="23"/>
      <c r="H9" s="23"/>
      <c r="I9" s="258" t="str">
        <f>+Dati!H12</f>
        <v>AUGUSTA/BRUCOLI - PISCINA ASD ATHOL AUGUSTA</v>
      </c>
      <c r="J9" s="258"/>
      <c r="K9" s="258"/>
      <c r="L9" s="258"/>
      <c r="M9" s="258"/>
      <c r="N9" s="258"/>
      <c r="O9" s="258"/>
      <c r="P9" s="258"/>
      <c r="Q9" s="258"/>
      <c r="R9" s="258"/>
      <c r="S9" s="258"/>
      <c r="T9" s="258"/>
      <c r="U9" s="23"/>
      <c r="V9" s="23"/>
    </row>
    <row r="10" spans="2:25" ht="15.75">
      <c r="E10" s="23"/>
      <c r="F10" s="23"/>
      <c r="G10" s="23"/>
      <c r="H10" s="23"/>
      <c r="I10" s="34"/>
      <c r="J10" s="35"/>
      <c r="L10" s="259"/>
      <c r="M10" s="259"/>
      <c r="N10" s="259"/>
      <c r="O10" s="21"/>
      <c r="Q10" s="36"/>
      <c r="R10" s="37"/>
      <c r="S10" s="23"/>
      <c r="T10" s="23"/>
    </row>
    <row r="11" spans="2:25" ht="15.75">
      <c r="I11" s="260">
        <f>+Dati!H15</f>
        <v>44675</v>
      </c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</row>
    <row r="13" spans="2:25" s="38" customFormat="1" ht="16.5" customHeight="1">
      <c r="B13" s="251" t="s">
        <v>25</v>
      </c>
      <c r="C13" s="252"/>
      <c r="D13" s="253" t="s">
        <v>26</v>
      </c>
      <c r="E13" s="262" t="s">
        <v>27</v>
      </c>
      <c r="F13" s="263" t="s">
        <v>53</v>
      </c>
      <c r="G13" s="263"/>
      <c r="H13" s="263"/>
      <c r="I13" s="249" t="s">
        <v>54</v>
      </c>
      <c r="J13" s="261" t="s">
        <v>30</v>
      </c>
      <c r="K13" s="261"/>
      <c r="L13" s="261"/>
      <c r="M13" s="261"/>
      <c r="N13" s="261"/>
      <c r="O13" s="261"/>
      <c r="P13" s="261"/>
      <c r="Q13" s="261"/>
      <c r="R13" s="261"/>
      <c r="S13" s="249" t="s">
        <v>55</v>
      </c>
      <c r="T13" s="249" t="s">
        <v>56</v>
      </c>
      <c r="U13" s="250" t="s">
        <v>33</v>
      </c>
    </row>
    <row r="14" spans="2:25" s="40" customFormat="1" ht="42.75" customHeight="1">
      <c r="B14" s="251"/>
      <c r="C14" s="252"/>
      <c r="D14" s="253"/>
      <c r="E14" s="262"/>
      <c r="F14" s="263"/>
      <c r="G14" s="263"/>
      <c r="H14" s="263"/>
      <c r="I14" s="249"/>
      <c r="J14" s="41" t="s">
        <v>34</v>
      </c>
      <c r="K14" s="42" t="s">
        <v>35</v>
      </c>
      <c r="L14" s="42" t="s">
        <v>36</v>
      </c>
      <c r="M14" s="42" t="s">
        <v>37</v>
      </c>
      <c r="N14" s="43" t="s">
        <v>38</v>
      </c>
      <c r="O14" s="44" t="s">
        <v>39</v>
      </c>
      <c r="P14" s="42" t="s">
        <v>40</v>
      </c>
      <c r="Q14" s="42" t="s">
        <v>41</v>
      </c>
      <c r="R14" s="42" t="s">
        <v>42</v>
      </c>
      <c r="S14" s="249"/>
      <c r="T14" s="249"/>
      <c r="U14" s="250"/>
      <c r="V14" s="45"/>
      <c r="W14" s="46"/>
      <c r="X14" s="46"/>
    </row>
    <row r="15" spans="2:25" s="40" customFormat="1" ht="9.75" customHeight="1">
      <c r="B15" s="47"/>
      <c r="C15" s="48"/>
      <c r="D15" s="49"/>
      <c r="E15" s="49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</row>
    <row r="16" spans="2:25" s="38" customFormat="1" ht="19.899999999999999" customHeight="1">
      <c r="B16" s="80" t="s">
        <v>43</v>
      </c>
      <c r="C16" s="52"/>
      <c r="D16" s="233" t="s">
        <v>122</v>
      </c>
      <c r="E16" s="233" t="s">
        <v>123</v>
      </c>
      <c r="F16" s="106">
        <v>7</v>
      </c>
      <c r="G16" s="56">
        <v>27</v>
      </c>
      <c r="H16" s="57">
        <v>77</v>
      </c>
      <c r="I16" s="58">
        <f t="shared" ref="I16:I22" si="0">ROUND((F16*60+G16+H16*0.01),0)</f>
        <v>448</v>
      </c>
      <c r="J16" s="107">
        <v>390</v>
      </c>
      <c r="K16" s="108">
        <v>310</v>
      </c>
      <c r="L16" s="108">
        <v>340</v>
      </c>
      <c r="M16" s="108">
        <v>310</v>
      </c>
      <c r="N16" s="108">
        <v>380</v>
      </c>
      <c r="O16" s="108">
        <v>380</v>
      </c>
      <c r="P16" s="108">
        <v>370</v>
      </c>
      <c r="Q16" s="108">
        <v>350</v>
      </c>
      <c r="R16" s="109">
        <v>340</v>
      </c>
      <c r="S16" s="58">
        <f t="shared" ref="S16:S22" si="1">IF(I16&gt;600,(I16-600)*10,0)</f>
        <v>0</v>
      </c>
      <c r="T16" s="110"/>
      <c r="U16" s="111">
        <f t="shared" ref="U16:U22" si="2">(J16+K16+L16+M16+N16+O16+P16+Q16+R16)-S16-T16</f>
        <v>3170</v>
      </c>
      <c r="W16" s="63"/>
      <c r="X16" s="63"/>
    </row>
    <row r="17" spans="2:24" s="38" customFormat="1" ht="15.75">
      <c r="B17" s="80" t="s">
        <v>44</v>
      </c>
      <c r="C17" s="64"/>
      <c r="D17" s="233" t="s">
        <v>127</v>
      </c>
      <c r="E17" s="233" t="s">
        <v>123</v>
      </c>
      <c r="F17" s="113">
        <v>7</v>
      </c>
      <c r="G17" s="66">
        <v>34</v>
      </c>
      <c r="H17" s="67">
        <v>6</v>
      </c>
      <c r="I17" s="68">
        <f t="shared" si="0"/>
        <v>454</v>
      </c>
      <c r="J17" s="79">
        <v>280</v>
      </c>
      <c r="K17" s="59">
        <v>280</v>
      </c>
      <c r="L17" s="59">
        <v>440</v>
      </c>
      <c r="M17" s="59">
        <v>280</v>
      </c>
      <c r="N17" s="59">
        <v>260</v>
      </c>
      <c r="O17" s="59">
        <v>440</v>
      </c>
      <c r="P17" s="59">
        <v>390</v>
      </c>
      <c r="Q17" s="59">
        <v>300</v>
      </c>
      <c r="R17" s="114">
        <v>340</v>
      </c>
      <c r="S17" s="58">
        <f t="shared" si="1"/>
        <v>0</v>
      </c>
      <c r="T17" s="115"/>
      <c r="U17" s="111">
        <f t="shared" si="2"/>
        <v>3010</v>
      </c>
      <c r="W17" s="63"/>
      <c r="X17" s="63"/>
    </row>
    <row r="18" spans="2:24" s="38" customFormat="1" ht="15.75">
      <c r="B18" s="80" t="s">
        <v>45</v>
      </c>
      <c r="C18" s="64"/>
      <c r="D18" s="233" t="s">
        <v>126</v>
      </c>
      <c r="E18" s="233" t="s">
        <v>124</v>
      </c>
      <c r="F18" s="113">
        <v>9</v>
      </c>
      <c r="G18" s="66">
        <v>30</v>
      </c>
      <c r="H18" s="67">
        <v>44</v>
      </c>
      <c r="I18" s="68">
        <f t="shared" si="0"/>
        <v>570</v>
      </c>
      <c r="J18" s="79">
        <v>270</v>
      </c>
      <c r="K18" s="59">
        <v>265</v>
      </c>
      <c r="L18" s="59">
        <v>360</v>
      </c>
      <c r="M18" s="59">
        <v>270</v>
      </c>
      <c r="N18" s="59">
        <v>210</v>
      </c>
      <c r="O18" s="59">
        <v>295</v>
      </c>
      <c r="P18" s="59">
        <v>350</v>
      </c>
      <c r="Q18" s="59">
        <v>290</v>
      </c>
      <c r="R18" s="114">
        <v>330</v>
      </c>
      <c r="S18" s="58">
        <f t="shared" si="1"/>
        <v>0</v>
      </c>
      <c r="T18" s="115"/>
      <c r="U18" s="111">
        <f t="shared" si="2"/>
        <v>2640</v>
      </c>
      <c r="W18" s="63"/>
      <c r="X18" s="63"/>
    </row>
    <row r="19" spans="2:24" s="38" customFormat="1" ht="15.75">
      <c r="B19" s="80" t="s">
        <v>46</v>
      </c>
      <c r="C19" s="77"/>
      <c r="D19" s="234" t="s">
        <v>125</v>
      </c>
      <c r="E19" s="234" t="s">
        <v>124</v>
      </c>
      <c r="F19" s="113">
        <v>7</v>
      </c>
      <c r="G19" s="66">
        <v>30</v>
      </c>
      <c r="H19" s="67">
        <v>60</v>
      </c>
      <c r="I19" s="68">
        <f t="shared" si="0"/>
        <v>451</v>
      </c>
      <c r="J19" s="79">
        <v>330</v>
      </c>
      <c r="K19" s="59">
        <v>350</v>
      </c>
      <c r="L19" s="59">
        <v>350</v>
      </c>
      <c r="M19" s="59">
        <v>180</v>
      </c>
      <c r="N19" s="59">
        <v>235</v>
      </c>
      <c r="O19" s="59">
        <v>275</v>
      </c>
      <c r="P19" s="59">
        <v>270</v>
      </c>
      <c r="Q19" s="59">
        <v>290</v>
      </c>
      <c r="R19" s="114">
        <v>310</v>
      </c>
      <c r="S19" s="58">
        <f t="shared" si="1"/>
        <v>0</v>
      </c>
      <c r="T19" s="115"/>
      <c r="U19" s="111">
        <f t="shared" si="2"/>
        <v>2590</v>
      </c>
      <c r="W19" s="63"/>
      <c r="X19" s="63"/>
    </row>
    <row r="20" spans="2:24" s="38" customFormat="1" ht="15.75">
      <c r="B20" s="80" t="s">
        <v>47</v>
      </c>
      <c r="C20" s="93"/>
      <c r="D20" s="234" t="s">
        <v>59</v>
      </c>
      <c r="E20" s="234" t="s">
        <v>128</v>
      </c>
      <c r="F20" s="113">
        <v>9</v>
      </c>
      <c r="G20" s="66">
        <v>15</v>
      </c>
      <c r="H20" s="67">
        <v>38</v>
      </c>
      <c r="I20" s="68">
        <f t="shared" si="0"/>
        <v>555</v>
      </c>
      <c r="J20" s="79">
        <v>285</v>
      </c>
      <c r="K20" s="59">
        <v>245</v>
      </c>
      <c r="L20" s="59">
        <v>270</v>
      </c>
      <c r="M20" s="59">
        <v>150</v>
      </c>
      <c r="N20" s="59">
        <v>270</v>
      </c>
      <c r="O20" s="59">
        <v>330</v>
      </c>
      <c r="P20" s="59">
        <v>280</v>
      </c>
      <c r="Q20" s="59">
        <v>420</v>
      </c>
      <c r="R20" s="114">
        <v>320</v>
      </c>
      <c r="S20" s="58">
        <f t="shared" si="1"/>
        <v>0</v>
      </c>
      <c r="T20" s="115"/>
      <c r="U20" s="111">
        <f t="shared" si="2"/>
        <v>2570</v>
      </c>
      <c r="W20" s="63"/>
      <c r="X20" s="63"/>
    </row>
    <row r="21" spans="2:24" s="38" customFormat="1" ht="15.75">
      <c r="B21" s="80" t="s">
        <v>48</v>
      </c>
      <c r="C21" s="93"/>
      <c r="D21" s="235" t="s">
        <v>57</v>
      </c>
      <c r="E21" s="235" t="s">
        <v>128</v>
      </c>
      <c r="F21" s="113">
        <v>9</v>
      </c>
      <c r="G21" s="66">
        <v>8</v>
      </c>
      <c r="H21" s="67">
        <v>32</v>
      </c>
      <c r="I21" s="68">
        <f t="shared" si="0"/>
        <v>548</v>
      </c>
      <c r="J21" s="79">
        <v>240</v>
      </c>
      <c r="K21" s="59">
        <v>235</v>
      </c>
      <c r="L21" s="59">
        <v>290</v>
      </c>
      <c r="M21" s="59">
        <v>235</v>
      </c>
      <c r="N21" s="59">
        <v>350</v>
      </c>
      <c r="O21" s="59">
        <v>0</v>
      </c>
      <c r="P21" s="59">
        <v>285</v>
      </c>
      <c r="Q21" s="59">
        <v>220</v>
      </c>
      <c r="R21" s="114">
        <v>270</v>
      </c>
      <c r="S21" s="58">
        <f t="shared" si="1"/>
        <v>0</v>
      </c>
      <c r="T21" s="115"/>
      <c r="U21" s="111">
        <f t="shared" si="2"/>
        <v>2125</v>
      </c>
      <c r="W21" s="63"/>
      <c r="X21" s="63"/>
    </row>
    <row r="22" spans="2:24" s="38" customFormat="1" ht="15.75">
      <c r="B22" s="80" t="s">
        <v>61</v>
      </c>
      <c r="C22" s="93"/>
      <c r="D22" s="234" t="s">
        <v>60</v>
      </c>
      <c r="E22" s="234" t="s">
        <v>128</v>
      </c>
      <c r="F22" s="113">
        <v>8</v>
      </c>
      <c r="G22" s="66">
        <v>6</v>
      </c>
      <c r="H22" s="67">
        <v>53</v>
      </c>
      <c r="I22" s="68">
        <f t="shared" si="0"/>
        <v>487</v>
      </c>
      <c r="J22" s="79">
        <v>205</v>
      </c>
      <c r="K22" s="59">
        <v>160</v>
      </c>
      <c r="L22" s="59">
        <v>0</v>
      </c>
      <c r="M22" s="59">
        <v>225</v>
      </c>
      <c r="N22" s="59">
        <v>165</v>
      </c>
      <c r="O22" s="59">
        <v>260</v>
      </c>
      <c r="P22" s="59">
        <v>230</v>
      </c>
      <c r="Q22" s="59">
        <v>245</v>
      </c>
      <c r="R22" s="114">
        <v>370</v>
      </c>
      <c r="S22" s="58">
        <f t="shared" si="1"/>
        <v>0</v>
      </c>
      <c r="T22" s="115"/>
      <c r="U22" s="111">
        <f t="shared" si="2"/>
        <v>1860</v>
      </c>
      <c r="W22" s="63"/>
      <c r="X22" s="63"/>
    </row>
    <row r="23" spans="2:24" s="38" customFormat="1" ht="15.75">
      <c r="B23" s="80" t="s">
        <v>62</v>
      </c>
      <c r="C23" s="93"/>
      <c r="D23" s="236"/>
      <c r="E23" s="236"/>
      <c r="F23" s="113"/>
      <c r="G23" s="66"/>
      <c r="H23" s="67"/>
      <c r="I23" s="68"/>
      <c r="J23" s="79"/>
      <c r="K23" s="59"/>
      <c r="L23" s="59"/>
      <c r="M23" s="59"/>
      <c r="N23" s="59"/>
      <c r="O23" s="59"/>
      <c r="P23" s="59"/>
      <c r="Q23" s="59"/>
      <c r="R23" s="114"/>
      <c r="S23" s="58">
        <f t="shared" ref="S23:S27" si="3">IF(I23&gt;600,(I23-600)*10,0)</f>
        <v>0</v>
      </c>
      <c r="T23" s="115"/>
      <c r="U23" s="111">
        <f t="shared" ref="U23:U27" si="4">(J23+K23+L23+M23+N23+O23+P23+Q23+R23)-S23-T23</f>
        <v>0</v>
      </c>
      <c r="W23" s="63"/>
      <c r="X23" s="63"/>
    </row>
    <row r="24" spans="2:24" s="38" customFormat="1" ht="15.75">
      <c r="B24" s="80" t="s">
        <v>63</v>
      </c>
      <c r="C24" s="93"/>
      <c r="D24" s="236"/>
      <c r="E24" s="236"/>
      <c r="F24" s="113"/>
      <c r="G24" s="66"/>
      <c r="H24" s="67"/>
      <c r="I24" s="68"/>
      <c r="J24" s="79"/>
      <c r="K24" s="59"/>
      <c r="L24" s="59"/>
      <c r="M24" s="59"/>
      <c r="N24" s="59"/>
      <c r="O24" s="59"/>
      <c r="P24" s="59"/>
      <c r="Q24" s="59"/>
      <c r="R24" s="114"/>
      <c r="S24" s="58">
        <f t="shared" si="3"/>
        <v>0</v>
      </c>
      <c r="T24" s="115"/>
      <c r="U24" s="111">
        <f t="shared" si="4"/>
        <v>0</v>
      </c>
      <c r="W24" s="63"/>
      <c r="X24" s="63"/>
    </row>
    <row r="25" spans="2:24" s="38" customFormat="1" ht="15.75">
      <c r="B25" s="80" t="s">
        <v>64</v>
      </c>
      <c r="C25" s="93"/>
      <c r="D25" s="104"/>
      <c r="E25" s="112"/>
      <c r="F25" s="113"/>
      <c r="G25" s="66"/>
      <c r="H25" s="67"/>
      <c r="I25" s="68"/>
      <c r="J25" s="79"/>
      <c r="K25" s="59"/>
      <c r="L25" s="59"/>
      <c r="M25" s="59"/>
      <c r="N25" s="59"/>
      <c r="O25" s="59"/>
      <c r="P25" s="59"/>
      <c r="Q25" s="59"/>
      <c r="R25" s="114"/>
      <c r="S25" s="58">
        <f t="shared" si="3"/>
        <v>0</v>
      </c>
      <c r="T25" s="115"/>
      <c r="U25" s="111">
        <f t="shared" si="4"/>
        <v>0</v>
      </c>
      <c r="W25" s="63"/>
      <c r="X25" s="63"/>
    </row>
    <row r="26" spans="2:24" s="38" customFormat="1" ht="15.75">
      <c r="B26" s="80" t="s">
        <v>65</v>
      </c>
      <c r="C26" s="93"/>
      <c r="D26" s="104"/>
      <c r="E26" s="105"/>
      <c r="F26" s="113"/>
      <c r="G26" s="66"/>
      <c r="H26" s="67"/>
      <c r="I26" s="68"/>
      <c r="J26" s="79"/>
      <c r="K26" s="59"/>
      <c r="L26" s="59"/>
      <c r="M26" s="59"/>
      <c r="N26" s="59"/>
      <c r="O26" s="59"/>
      <c r="P26" s="59"/>
      <c r="Q26" s="59"/>
      <c r="R26" s="114"/>
      <c r="S26" s="58">
        <f t="shared" si="3"/>
        <v>0</v>
      </c>
      <c r="T26" s="115"/>
      <c r="U26" s="111">
        <f t="shared" si="4"/>
        <v>0</v>
      </c>
      <c r="W26" s="63"/>
      <c r="X26" s="63"/>
    </row>
    <row r="27" spans="2:24" s="38" customFormat="1" ht="15.75">
      <c r="B27" s="80" t="s">
        <v>66</v>
      </c>
      <c r="C27" s="93"/>
      <c r="D27" s="104"/>
      <c r="E27" s="112"/>
      <c r="F27" s="113"/>
      <c r="G27" s="66"/>
      <c r="H27" s="67"/>
      <c r="I27" s="68"/>
      <c r="J27" s="79"/>
      <c r="K27" s="59"/>
      <c r="L27" s="59"/>
      <c r="M27" s="59"/>
      <c r="N27" s="59"/>
      <c r="O27" s="59"/>
      <c r="P27" s="59"/>
      <c r="Q27" s="59"/>
      <c r="R27" s="114"/>
      <c r="S27" s="58">
        <f t="shared" si="3"/>
        <v>0</v>
      </c>
      <c r="T27" s="115"/>
      <c r="U27" s="111">
        <f t="shared" si="4"/>
        <v>0</v>
      </c>
      <c r="W27" s="63"/>
      <c r="X27" s="63"/>
    </row>
    <row r="28" spans="2:24" s="38" customFormat="1" ht="15.75">
      <c r="B28" s="80" t="s">
        <v>67</v>
      </c>
      <c r="C28" s="93"/>
      <c r="D28" s="104"/>
      <c r="E28" s="112"/>
      <c r="F28" s="113"/>
      <c r="G28" s="66"/>
      <c r="H28" s="67"/>
      <c r="I28" s="68">
        <f t="shared" ref="I28:I43" si="5">ROUND((F28*60+G28+H28*0.01),0)</f>
        <v>0</v>
      </c>
      <c r="J28" s="79"/>
      <c r="K28" s="59"/>
      <c r="L28" s="59"/>
      <c r="M28" s="59"/>
      <c r="N28" s="59"/>
      <c r="O28" s="59"/>
      <c r="P28" s="59"/>
      <c r="Q28" s="59"/>
      <c r="R28" s="114"/>
      <c r="S28" s="58">
        <f t="shared" ref="S28:S43" si="6">IF(I28&gt;600,(I28-600)*10,0)</f>
        <v>0</v>
      </c>
      <c r="T28" s="115"/>
      <c r="U28" s="111">
        <f t="shared" ref="U28:U43" si="7">(J28+K28+L28+M28+N28+O28+P28+Q28+R28)-S28-T28</f>
        <v>0</v>
      </c>
      <c r="W28" s="63"/>
      <c r="X28" s="63"/>
    </row>
    <row r="29" spans="2:24" s="38" customFormat="1" ht="15.75">
      <c r="B29" s="80" t="s">
        <v>68</v>
      </c>
      <c r="C29" s="93"/>
      <c r="D29" s="104"/>
      <c r="E29" s="112"/>
      <c r="F29" s="113"/>
      <c r="G29" s="66"/>
      <c r="H29" s="67"/>
      <c r="I29" s="68">
        <f t="shared" si="5"/>
        <v>0</v>
      </c>
      <c r="J29" s="79"/>
      <c r="K29" s="59"/>
      <c r="L29" s="59"/>
      <c r="M29" s="59"/>
      <c r="N29" s="59"/>
      <c r="O29" s="59"/>
      <c r="P29" s="59"/>
      <c r="Q29" s="59"/>
      <c r="R29" s="114"/>
      <c r="S29" s="58">
        <f t="shared" si="6"/>
        <v>0</v>
      </c>
      <c r="T29" s="115"/>
      <c r="U29" s="111">
        <f t="shared" si="7"/>
        <v>0</v>
      </c>
      <c r="W29" s="63"/>
      <c r="X29" s="63"/>
    </row>
    <row r="30" spans="2:24" s="38" customFormat="1" ht="15.75">
      <c r="B30" s="80" t="s">
        <v>69</v>
      </c>
      <c r="C30" s="93"/>
      <c r="D30" s="116"/>
      <c r="E30" s="112"/>
      <c r="F30" s="113"/>
      <c r="G30" s="66"/>
      <c r="H30" s="67"/>
      <c r="I30" s="68">
        <f t="shared" si="5"/>
        <v>0</v>
      </c>
      <c r="J30" s="79"/>
      <c r="K30" s="59"/>
      <c r="L30" s="59"/>
      <c r="M30" s="59"/>
      <c r="N30" s="59"/>
      <c r="O30" s="59"/>
      <c r="P30" s="59"/>
      <c r="Q30" s="59"/>
      <c r="R30" s="114"/>
      <c r="S30" s="58">
        <f t="shared" si="6"/>
        <v>0</v>
      </c>
      <c r="T30" s="115"/>
      <c r="U30" s="111">
        <f t="shared" si="7"/>
        <v>0</v>
      </c>
      <c r="W30" s="63"/>
      <c r="X30" s="63"/>
    </row>
    <row r="31" spans="2:24" s="38" customFormat="1" ht="15.75">
      <c r="B31" s="80" t="s">
        <v>70</v>
      </c>
      <c r="C31" s="93"/>
      <c r="D31" s="104"/>
      <c r="E31" s="112"/>
      <c r="F31" s="113"/>
      <c r="G31" s="66"/>
      <c r="H31" s="67"/>
      <c r="I31" s="68">
        <f t="shared" si="5"/>
        <v>0</v>
      </c>
      <c r="J31" s="79"/>
      <c r="K31" s="59"/>
      <c r="L31" s="59"/>
      <c r="M31" s="59"/>
      <c r="N31" s="59"/>
      <c r="O31" s="59"/>
      <c r="P31" s="59"/>
      <c r="Q31" s="59"/>
      <c r="R31" s="114"/>
      <c r="S31" s="58">
        <f t="shared" si="6"/>
        <v>0</v>
      </c>
      <c r="T31" s="115"/>
      <c r="U31" s="111">
        <f t="shared" si="7"/>
        <v>0</v>
      </c>
      <c r="W31" s="63"/>
      <c r="X31" s="63"/>
    </row>
    <row r="32" spans="2:24" s="38" customFormat="1" ht="15.75">
      <c r="B32" s="80" t="s">
        <v>71</v>
      </c>
      <c r="C32" s="93"/>
      <c r="D32" s="116"/>
      <c r="E32" s="112"/>
      <c r="F32" s="117"/>
      <c r="G32" s="75"/>
      <c r="H32" s="76"/>
      <c r="I32" s="68">
        <f t="shared" si="5"/>
        <v>0</v>
      </c>
      <c r="J32" s="79"/>
      <c r="K32" s="59"/>
      <c r="L32" s="59"/>
      <c r="M32" s="59"/>
      <c r="N32" s="59"/>
      <c r="O32" s="59"/>
      <c r="P32" s="59"/>
      <c r="Q32" s="59"/>
      <c r="R32" s="114"/>
      <c r="S32" s="58">
        <f t="shared" si="6"/>
        <v>0</v>
      </c>
      <c r="T32" s="115"/>
      <c r="U32" s="111">
        <f t="shared" si="7"/>
        <v>0</v>
      </c>
      <c r="W32" s="63"/>
      <c r="X32" s="63"/>
    </row>
    <row r="33" spans="2:24" s="38" customFormat="1" ht="15.75">
      <c r="B33" s="80" t="s">
        <v>72</v>
      </c>
      <c r="C33" s="93"/>
      <c r="D33" s="118"/>
      <c r="E33" s="119"/>
      <c r="F33" s="113"/>
      <c r="G33" s="66"/>
      <c r="H33" s="67"/>
      <c r="I33" s="68">
        <f t="shared" si="5"/>
        <v>0</v>
      </c>
      <c r="J33" s="79"/>
      <c r="K33" s="59"/>
      <c r="L33" s="59"/>
      <c r="M33" s="59"/>
      <c r="N33" s="59"/>
      <c r="O33" s="59"/>
      <c r="P33" s="59"/>
      <c r="Q33" s="59"/>
      <c r="R33" s="114"/>
      <c r="S33" s="58">
        <f t="shared" si="6"/>
        <v>0</v>
      </c>
      <c r="T33" s="115"/>
      <c r="U33" s="111">
        <f t="shared" si="7"/>
        <v>0</v>
      </c>
      <c r="W33" s="63"/>
      <c r="X33" s="63"/>
    </row>
    <row r="34" spans="2:24" s="38" customFormat="1" ht="15.75">
      <c r="B34" s="80" t="s">
        <v>73</v>
      </c>
      <c r="C34" s="93"/>
      <c r="D34" s="104"/>
      <c r="E34" s="112"/>
      <c r="F34" s="113"/>
      <c r="G34" s="66"/>
      <c r="H34" s="67"/>
      <c r="I34" s="68">
        <f t="shared" si="5"/>
        <v>0</v>
      </c>
      <c r="J34" s="79"/>
      <c r="K34" s="59"/>
      <c r="L34" s="59"/>
      <c r="M34" s="59"/>
      <c r="N34" s="59"/>
      <c r="O34" s="59"/>
      <c r="P34" s="59"/>
      <c r="Q34" s="59"/>
      <c r="R34" s="114"/>
      <c r="S34" s="58">
        <f t="shared" si="6"/>
        <v>0</v>
      </c>
      <c r="T34" s="115"/>
      <c r="U34" s="111">
        <f t="shared" si="7"/>
        <v>0</v>
      </c>
      <c r="W34" s="63"/>
      <c r="X34" s="63"/>
    </row>
    <row r="35" spans="2:24" s="38" customFormat="1" ht="15.75">
      <c r="B35" s="80" t="s">
        <v>74</v>
      </c>
      <c r="C35" s="93"/>
      <c r="D35" s="118"/>
      <c r="E35" s="119"/>
      <c r="F35" s="113"/>
      <c r="G35" s="66"/>
      <c r="H35" s="67"/>
      <c r="I35" s="68">
        <f t="shared" si="5"/>
        <v>0</v>
      </c>
      <c r="J35" s="79"/>
      <c r="K35" s="59"/>
      <c r="L35" s="59"/>
      <c r="M35" s="59"/>
      <c r="N35" s="59"/>
      <c r="O35" s="59"/>
      <c r="P35" s="59"/>
      <c r="Q35" s="59"/>
      <c r="R35" s="114"/>
      <c r="S35" s="58">
        <f t="shared" si="6"/>
        <v>0</v>
      </c>
      <c r="T35" s="115"/>
      <c r="U35" s="111">
        <f t="shared" si="7"/>
        <v>0</v>
      </c>
      <c r="W35" s="63"/>
      <c r="X35" s="63"/>
    </row>
    <row r="36" spans="2:24" s="38" customFormat="1" ht="15.75">
      <c r="B36" s="80" t="s">
        <v>75</v>
      </c>
      <c r="C36" s="93"/>
      <c r="D36" s="104"/>
      <c r="E36" s="112"/>
      <c r="F36" s="113"/>
      <c r="G36" s="66"/>
      <c r="H36" s="67"/>
      <c r="I36" s="68">
        <f t="shared" si="5"/>
        <v>0</v>
      </c>
      <c r="J36" s="79"/>
      <c r="K36" s="59"/>
      <c r="L36" s="59"/>
      <c r="M36" s="59"/>
      <c r="N36" s="59"/>
      <c r="O36" s="59"/>
      <c r="P36" s="59"/>
      <c r="Q36" s="59"/>
      <c r="R36" s="114"/>
      <c r="S36" s="58">
        <f t="shared" si="6"/>
        <v>0</v>
      </c>
      <c r="T36" s="115"/>
      <c r="U36" s="111">
        <f t="shared" si="7"/>
        <v>0</v>
      </c>
      <c r="W36" s="63"/>
      <c r="X36" s="63"/>
    </row>
    <row r="37" spans="2:24" s="38" customFormat="1" ht="15.75">
      <c r="B37" s="80" t="s">
        <v>76</v>
      </c>
      <c r="C37" s="93"/>
      <c r="D37" s="104"/>
      <c r="E37" s="112"/>
      <c r="F37" s="113"/>
      <c r="G37" s="66"/>
      <c r="H37" s="67"/>
      <c r="I37" s="68">
        <f t="shared" si="5"/>
        <v>0</v>
      </c>
      <c r="J37" s="79"/>
      <c r="K37" s="59"/>
      <c r="L37" s="59"/>
      <c r="M37" s="59"/>
      <c r="N37" s="59"/>
      <c r="O37" s="59"/>
      <c r="P37" s="59"/>
      <c r="Q37" s="59"/>
      <c r="R37" s="114"/>
      <c r="S37" s="58">
        <f t="shared" si="6"/>
        <v>0</v>
      </c>
      <c r="T37" s="115"/>
      <c r="U37" s="111">
        <f t="shared" si="7"/>
        <v>0</v>
      </c>
      <c r="W37" s="63"/>
      <c r="X37" s="63"/>
    </row>
    <row r="38" spans="2:24" s="38" customFormat="1" ht="15.75">
      <c r="B38" s="80" t="s">
        <v>77</v>
      </c>
      <c r="C38" s="93"/>
      <c r="D38" s="116"/>
      <c r="E38" s="112"/>
      <c r="F38" s="113"/>
      <c r="G38" s="66"/>
      <c r="H38" s="67"/>
      <c r="I38" s="68">
        <f t="shared" si="5"/>
        <v>0</v>
      </c>
      <c r="J38" s="79"/>
      <c r="K38" s="59"/>
      <c r="L38" s="59"/>
      <c r="M38" s="59"/>
      <c r="N38" s="59"/>
      <c r="O38" s="59"/>
      <c r="P38" s="59"/>
      <c r="Q38" s="59"/>
      <c r="R38" s="114"/>
      <c r="S38" s="58">
        <f t="shared" si="6"/>
        <v>0</v>
      </c>
      <c r="T38" s="115"/>
      <c r="U38" s="111">
        <f t="shared" si="7"/>
        <v>0</v>
      </c>
      <c r="W38" s="63"/>
      <c r="X38" s="63"/>
    </row>
    <row r="39" spans="2:24" s="38" customFormat="1" ht="15.75">
      <c r="B39" s="80" t="s">
        <v>78</v>
      </c>
      <c r="C39" s="93"/>
      <c r="D39" s="104"/>
      <c r="E39" s="112"/>
      <c r="F39" s="113"/>
      <c r="G39" s="66"/>
      <c r="H39" s="67"/>
      <c r="I39" s="68">
        <f t="shared" si="5"/>
        <v>0</v>
      </c>
      <c r="J39" s="79"/>
      <c r="K39" s="59"/>
      <c r="L39" s="59"/>
      <c r="M39" s="59"/>
      <c r="N39" s="59"/>
      <c r="O39" s="59"/>
      <c r="P39" s="59"/>
      <c r="Q39" s="59"/>
      <c r="R39" s="114"/>
      <c r="S39" s="58">
        <f t="shared" si="6"/>
        <v>0</v>
      </c>
      <c r="T39" s="115"/>
      <c r="U39" s="111">
        <f t="shared" si="7"/>
        <v>0</v>
      </c>
      <c r="W39" s="63"/>
      <c r="X39" s="63"/>
    </row>
    <row r="40" spans="2:24" s="38" customFormat="1" ht="15.75">
      <c r="B40" s="80" t="s">
        <v>79</v>
      </c>
      <c r="C40" s="93"/>
      <c r="D40" s="104"/>
      <c r="E40" s="112"/>
      <c r="F40" s="113"/>
      <c r="G40" s="66"/>
      <c r="H40" s="67"/>
      <c r="I40" s="68">
        <f t="shared" si="5"/>
        <v>0</v>
      </c>
      <c r="J40" s="79"/>
      <c r="K40" s="59"/>
      <c r="L40" s="59"/>
      <c r="M40" s="59"/>
      <c r="N40" s="59"/>
      <c r="O40" s="59"/>
      <c r="P40" s="59"/>
      <c r="Q40" s="59"/>
      <c r="R40" s="114"/>
      <c r="S40" s="58">
        <f t="shared" si="6"/>
        <v>0</v>
      </c>
      <c r="T40" s="115"/>
      <c r="U40" s="111">
        <f t="shared" si="7"/>
        <v>0</v>
      </c>
      <c r="W40" s="63"/>
      <c r="X40" s="63"/>
    </row>
    <row r="41" spans="2:24" s="38" customFormat="1" ht="15.75">
      <c r="B41" s="80" t="s">
        <v>80</v>
      </c>
      <c r="C41" s="93"/>
      <c r="D41" s="104"/>
      <c r="E41" s="112"/>
      <c r="F41" s="113"/>
      <c r="G41" s="66"/>
      <c r="H41" s="67"/>
      <c r="I41" s="68">
        <f t="shared" si="5"/>
        <v>0</v>
      </c>
      <c r="J41" s="79"/>
      <c r="K41" s="59"/>
      <c r="L41" s="59"/>
      <c r="M41" s="59"/>
      <c r="N41" s="59"/>
      <c r="O41" s="59"/>
      <c r="P41" s="59"/>
      <c r="Q41" s="59"/>
      <c r="R41" s="114"/>
      <c r="S41" s="58">
        <f t="shared" si="6"/>
        <v>0</v>
      </c>
      <c r="T41" s="115"/>
      <c r="U41" s="111">
        <f t="shared" si="7"/>
        <v>0</v>
      </c>
      <c r="W41" s="63"/>
      <c r="X41" s="63"/>
    </row>
    <row r="42" spans="2:24" s="38" customFormat="1" ht="15.75">
      <c r="B42" s="80" t="s">
        <v>81</v>
      </c>
      <c r="C42" s="93"/>
      <c r="D42" s="104"/>
      <c r="E42" s="112"/>
      <c r="F42" s="113"/>
      <c r="G42" s="66"/>
      <c r="H42" s="67"/>
      <c r="I42" s="68">
        <f t="shared" si="5"/>
        <v>0</v>
      </c>
      <c r="J42" s="79"/>
      <c r="K42" s="59"/>
      <c r="L42" s="59"/>
      <c r="M42" s="59"/>
      <c r="N42" s="59"/>
      <c r="O42" s="59"/>
      <c r="P42" s="59"/>
      <c r="Q42" s="59"/>
      <c r="R42" s="114"/>
      <c r="S42" s="58">
        <f t="shared" si="6"/>
        <v>0</v>
      </c>
      <c r="T42" s="115"/>
      <c r="U42" s="111">
        <f t="shared" si="7"/>
        <v>0</v>
      </c>
      <c r="W42" s="63"/>
      <c r="X42" s="63"/>
    </row>
    <row r="43" spans="2:24" s="38" customFormat="1" ht="15.75">
      <c r="B43" s="80" t="s">
        <v>82</v>
      </c>
      <c r="C43" s="93"/>
      <c r="D43" s="120"/>
      <c r="E43" s="121"/>
      <c r="F43" s="122"/>
      <c r="G43" s="84"/>
      <c r="H43" s="85"/>
      <c r="I43" s="86">
        <f t="shared" si="5"/>
        <v>0</v>
      </c>
      <c r="J43" s="87"/>
      <c r="K43" s="88"/>
      <c r="L43" s="88"/>
      <c r="M43" s="88"/>
      <c r="N43" s="88"/>
      <c r="O43" s="88"/>
      <c r="P43" s="88"/>
      <c r="Q43" s="88"/>
      <c r="R43" s="89"/>
      <c r="S43" s="123">
        <f t="shared" si="6"/>
        <v>0</v>
      </c>
      <c r="T43" s="124"/>
      <c r="U43" s="125">
        <f t="shared" si="7"/>
        <v>0</v>
      </c>
      <c r="W43" s="63"/>
      <c r="X43" s="63"/>
    </row>
    <row r="44" spans="2:24" s="38" customFormat="1">
      <c r="B44" s="93"/>
      <c r="C44" s="93"/>
      <c r="D44" s="101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W44" s="63"/>
      <c r="X44" s="63"/>
    </row>
    <row r="45" spans="2:24" s="38" customFormat="1">
      <c r="C45" s="93"/>
      <c r="D45" s="96" t="s">
        <v>134</v>
      </c>
      <c r="E45" s="97" t="s">
        <v>50</v>
      </c>
      <c r="F45" s="97"/>
      <c r="G45" s="97"/>
      <c r="H45" s="97"/>
      <c r="I45" s="98"/>
      <c r="J45" s="63"/>
      <c r="K45" s="99"/>
      <c r="L45" s="100"/>
      <c r="M45" s="98"/>
      <c r="N45" s="100"/>
      <c r="W45" s="63"/>
      <c r="X45" s="63"/>
    </row>
    <row r="46" spans="2:24" s="38" customFormat="1" ht="20.25">
      <c r="C46" s="93"/>
      <c r="D46" s="101" t="s">
        <v>135</v>
      </c>
      <c r="E46" s="96" t="s">
        <v>133</v>
      </c>
      <c r="F46" s="96"/>
      <c r="G46" s="96"/>
      <c r="H46" s="96"/>
      <c r="I46" s="102"/>
      <c r="J46" s="63"/>
      <c r="K46" s="102"/>
      <c r="M46" s="103"/>
    </row>
    <row r="47" spans="2:24" s="38" customFormat="1" ht="19.899999999999999" customHeight="1">
      <c r="B47" s="93"/>
      <c r="D47" s="101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</row>
    <row r="48" spans="2:24" s="38" customFormat="1" ht="19.899999999999999" customHeight="1">
      <c r="B48" s="93"/>
      <c r="D48" s="101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</row>
    <row r="49" spans="2:20" s="38" customFormat="1">
      <c r="B49" s="93"/>
      <c r="D49" s="101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</row>
    <row r="50" spans="2:20" s="38" customFormat="1">
      <c r="B50" s="93"/>
      <c r="D50" s="101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</row>
    <row r="51" spans="2:20" s="38" customFormat="1">
      <c r="B51" s="93"/>
      <c r="C51" s="93"/>
      <c r="D51" s="101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</row>
    <row r="52" spans="2:20" s="38" customFormat="1">
      <c r="B52" s="93"/>
      <c r="C52" s="93"/>
      <c r="D52" s="101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</row>
    <row r="53" spans="2:20" s="38" customFormat="1">
      <c r="B53" s="93"/>
      <c r="C53" s="93"/>
      <c r="D53" s="101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</row>
    <row r="54" spans="2:20" s="38" customFormat="1">
      <c r="B54" s="93"/>
      <c r="C54" s="93"/>
      <c r="D54" s="101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</row>
    <row r="55" spans="2:20" s="38" customFormat="1">
      <c r="B55" s="93"/>
      <c r="C55" s="93"/>
      <c r="D55" s="101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</row>
    <row r="56" spans="2:20" s="38" customFormat="1">
      <c r="B56" s="93"/>
      <c r="C56" s="93"/>
      <c r="D56" s="101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</row>
    <row r="57" spans="2:20" s="38" customFormat="1">
      <c r="B57" s="93"/>
      <c r="C57" s="93"/>
      <c r="D57" s="101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</row>
    <row r="58" spans="2:20" s="38" customFormat="1">
      <c r="B58" s="93"/>
      <c r="C58" s="93"/>
      <c r="D58" s="101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</row>
    <row r="59" spans="2:20" s="38" customFormat="1">
      <c r="B59" s="93"/>
      <c r="C59" s="93"/>
      <c r="D59" s="101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</row>
    <row r="60" spans="2:20" s="38" customFormat="1">
      <c r="B60" s="93"/>
      <c r="C60" s="93"/>
      <c r="D60" s="101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</row>
    <row r="61" spans="2:20" s="38" customFormat="1">
      <c r="B61" s="93"/>
      <c r="C61" s="93"/>
      <c r="D61" s="101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</row>
    <row r="62" spans="2:20" s="38" customFormat="1">
      <c r="B62" s="93"/>
      <c r="C62" s="93"/>
      <c r="D62" s="101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</row>
    <row r="63" spans="2:20" s="38" customFormat="1">
      <c r="B63" s="93"/>
      <c r="C63" s="93"/>
      <c r="D63" s="101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</row>
    <row r="64" spans="2:20" s="38" customFormat="1">
      <c r="B64" s="93"/>
      <c r="C64" s="93"/>
      <c r="D64" s="101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</row>
    <row r="65" spans="2:20" s="38" customFormat="1">
      <c r="B65" s="93"/>
      <c r="C65" s="93"/>
      <c r="D65" s="101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</row>
    <row r="66" spans="2:20" s="38" customFormat="1">
      <c r="B66" s="93"/>
      <c r="C66" s="93"/>
      <c r="D66" s="101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</row>
    <row r="67" spans="2:20" s="38" customFormat="1">
      <c r="B67" s="93"/>
      <c r="C67" s="93"/>
      <c r="D67" s="101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</row>
    <row r="68" spans="2:20" s="38" customFormat="1">
      <c r="B68" s="93"/>
      <c r="C68" s="93"/>
      <c r="D68" s="101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</row>
    <row r="69" spans="2:20" s="38" customFormat="1">
      <c r="B69" s="93"/>
      <c r="C69" s="93"/>
      <c r="D69" s="101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</row>
    <row r="70" spans="2:20" s="38" customFormat="1">
      <c r="B70" s="93"/>
      <c r="C70" s="93"/>
      <c r="D70" s="101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</row>
    <row r="71" spans="2:20" s="38" customFormat="1">
      <c r="B71" s="93"/>
      <c r="C71" s="93"/>
      <c r="D71" s="101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</row>
    <row r="72" spans="2:20" s="38" customFormat="1">
      <c r="B72" s="93"/>
      <c r="C72" s="93"/>
      <c r="D72" s="101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</row>
    <row r="73" spans="2:20" s="38" customFormat="1">
      <c r="B73" s="93"/>
      <c r="C73" s="93"/>
      <c r="D73" s="101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</row>
    <row r="74" spans="2:20" s="38" customFormat="1">
      <c r="B74" s="93"/>
      <c r="C74" s="93"/>
      <c r="D74" s="101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</row>
    <row r="75" spans="2:20" s="38" customFormat="1">
      <c r="B75" s="93"/>
      <c r="C75" s="93"/>
      <c r="D75" s="101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</row>
    <row r="76" spans="2:20" s="38" customFormat="1">
      <c r="B76" s="93"/>
      <c r="C76" s="93"/>
      <c r="D76" s="101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</row>
    <row r="77" spans="2:20" s="38" customFormat="1">
      <c r="B77" s="93"/>
      <c r="C77" s="93"/>
      <c r="D77" s="101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</row>
    <row r="78" spans="2:20" s="38" customFormat="1">
      <c r="B78" s="93"/>
      <c r="C78" s="93"/>
      <c r="D78" s="101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</row>
    <row r="79" spans="2:20" s="38" customFormat="1">
      <c r="B79" s="93"/>
      <c r="C79" s="93"/>
      <c r="D79" s="101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</row>
    <row r="80" spans="2:20" s="38" customFormat="1">
      <c r="B80" s="93"/>
      <c r="C80" s="93"/>
      <c r="D80" s="101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</row>
    <row r="81" spans="2:20" s="38" customFormat="1">
      <c r="B81" s="93"/>
      <c r="C81" s="93"/>
      <c r="D81" s="101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</row>
    <row r="82" spans="2:20" s="38" customFormat="1">
      <c r="B82" s="93"/>
      <c r="C82" s="93"/>
      <c r="D82" s="101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</row>
    <row r="83" spans="2:20" s="38" customFormat="1">
      <c r="B83" s="93"/>
      <c r="C83" s="93"/>
      <c r="D83" s="101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</row>
    <row r="84" spans="2:20" s="38" customFormat="1">
      <c r="B84" s="93"/>
      <c r="C84" s="93"/>
      <c r="D84" s="101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</row>
    <row r="85" spans="2:20" s="38" customFormat="1">
      <c r="B85" s="93"/>
      <c r="C85" s="93"/>
      <c r="D85" s="101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</row>
    <row r="86" spans="2:20" s="38" customFormat="1">
      <c r="B86" s="93"/>
      <c r="C86" s="93"/>
      <c r="D86" s="101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</row>
    <row r="87" spans="2:20" s="38" customFormat="1">
      <c r="B87" s="93"/>
      <c r="C87" s="93"/>
      <c r="D87" s="101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</row>
    <row r="88" spans="2:20" s="38" customFormat="1">
      <c r="B88" s="93"/>
      <c r="C88" s="93"/>
      <c r="D88" s="101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</row>
    <row r="89" spans="2:20" s="38" customFormat="1">
      <c r="B89" s="93"/>
      <c r="C89" s="93"/>
      <c r="D89" s="101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</row>
    <row r="90" spans="2:20" s="38" customFormat="1">
      <c r="B90" s="93"/>
      <c r="C90" s="93"/>
      <c r="D90" s="101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</row>
    <row r="91" spans="2:20" s="38" customFormat="1">
      <c r="B91" s="93"/>
      <c r="C91" s="93"/>
      <c r="D91" s="101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</row>
    <row r="92" spans="2:20" s="38" customFormat="1">
      <c r="B92" s="93"/>
      <c r="C92" s="93"/>
      <c r="D92" s="101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</row>
    <row r="93" spans="2:20" s="38" customFormat="1">
      <c r="B93" s="93"/>
      <c r="C93" s="93"/>
      <c r="D93" s="101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</row>
    <row r="94" spans="2:20" s="38" customFormat="1">
      <c r="B94" s="93"/>
      <c r="C94" s="93"/>
      <c r="D94" s="101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</row>
    <row r="95" spans="2:20" s="38" customFormat="1">
      <c r="B95" s="93"/>
      <c r="C95" s="93"/>
      <c r="D95" s="101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</row>
    <row r="96" spans="2:20" s="38" customFormat="1">
      <c r="B96" s="93"/>
      <c r="C96" s="93"/>
      <c r="D96" s="101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</row>
    <row r="97" spans="2:20" s="38" customFormat="1">
      <c r="B97" s="93"/>
      <c r="C97" s="93"/>
      <c r="D97" s="101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</row>
    <row r="98" spans="2:20" s="38" customFormat="1">
      <c r="B98" s="93"/>
      <c r="C98" s="93"/>
      <c r="D98" s="101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</row>
    <row r="99" spans="2:20" s="38" customFormat="1">
      <c r="B99" s="93"/>
      <c r="C99" s="93"/>
      <c r="D99" s="101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</row>
    <row r="100" spans="2:20" s="38" customFormat="1">
      <c r="B100" s="93"/>
      <c r="C100" s="93"/>
      <c r="D100" s="101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</row>
    <row r="101" spans="2:20" s="38" customFormat="1">
      <c r="B101" s="93"/>
      <c r="C101" s="93"/>
      <c r="D101" s="101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</row>
    <row r="102" spans="2:20" s="38" customFormat="1">
      <c r="B102" s="93"/>
      <c r="C102" s="93"/>
      <c r="D102" s="101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</row>
    <row r="103" spans="2:20" s="38" customFormat="1">
      <c r="B103" s="93"/>
      <c r="C103" s="93"/>
      <c r="D103" s="101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</row>
    <row r="104" spans="2:20" s="38" customFormat="1">
      <c r="B104" s="93"/>
      <c r="C104" s="93"/>
      <c r="D104" s="101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</row>
    <row r="105" spans="2:20" s="38" customFormat="1">
      <c r="B105" s="93"/>
      <c r="C105" s="93"/>
      <c r="D105" s="101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</row>
    <row r="106" spans="2:20" s="38" customFormat="1">
      <c r="B106" s="93"/>
      <c r="C106" s="93"/>
      <c r="D106" s="101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</row>
    <row r="107" spans="2:20" s="38" customFormat="1">
      <c r="B107" s="93"/>
      <c r="C107" s="93"/>
      <c r="D107" s="101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</row>
    <row r="108" spans="2:20" s="38" customFormat="1">
      <c r="B108" s="93"/>
      <c r="C108" s="93"/>
      <c r="D108" s="101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</row>
    <row r="109" spans="2:20" s="38" customFormat="1">
      <c r="B109" s="93"/>
      <c r="C109" s="93"/>
      <c r="D109" s="101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</row>
    <row r="110" spans="2:20" s="38" customFormat="1">
      <c r="B110" s="93"/>
      <c r="C110" s="93"/>
      <c r="D110" s="101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</row>
    <row r="111" spans="2:20" s="38" customFormat="1">
      <c r="B111" s="93"/>
      <c r="C111" s="93"/>
      <c r="D111" s="101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</row>
    <row r="112" spans="2:20" s="38" customFormat="1">
      <c r="B112" s="93"/>
      <c r="C112" s="93"/>
      <c r="D112" s="101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</row>
    <row r="113" spans="2:20" s="38" customFormat="1">
      <c r="B113" s="93"/>
      <c r="C113" s="93"/>
      <c r="D113" s="101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</row>
    <row r="114" spans="2:20" s="38" customFormat="1">
      <c r="B114" s="93"/>
      <c r="C114" s="93"/>
      <c r="D114" s="101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</row>
    <row r="115" spans="2:20" s="38" customFormat="1">
      <c r="B115" s="93"/>
      <c r="C115" s="93"/>
      <c r="D115" s="101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</row>
    <row r="116" spans="2:20" s="38" customFormat="1">
      <c r="B116" s="93"/>
      <c r="C116" s="93"/>
      <c r="D116" s="101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</row>
    <row r="117" spans="2:20" s="38" customFormat="1">
      <c r="B117" s="93"/>
      <c r="C117" s="93"/>
      <c r="D117" s="101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</row>
    <row r="118" spans="2:20" s="38" customFormat="1">
      <c r="B118" s="93"/>
      <c r="C118" s="93"/>
      <c r="D118" s="101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</row>
    <row r="119" spans="2:20" s="38" customFormat="1">
      <c r="B119" s="93"/>
      <c r="C119" s="93"/>
      <c r="D119" s="101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</row>
    <row r="120" spans="2:20" s="38" customFormat="1">
      <c r="B120" s="93"/>
      <c r="C120" s="93"/>
      <c r="D120" s="101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</row>
    <row r="121" spans="2:20" s="38" customFormat="1">
      <c r="B121" s="93"/>
      <c r="C121" s="93"/>
      <c r="D121" s="101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</row>
    <row r="122" spans="2:20" s="38" customFormat="1">
      <c r="B122" s="93"/>
      <c r="C122" s="93"/>
      <c r="D122" s="101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</row>
    <row r="123" spans="2:20" s="38" customFormat="1">
      <c r="B123" s="93"/>
      <c r="C123" s="93"/>
      <c r="D123" s="101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</row>
    <row r="124" spans="2:20" s="38" customFormat="1">
      <c r="B124" s="93"/>
      <c r="C124" s="93"/>
      <c r="D124" s="22"/>
    </row>
    <row r="125" spans="2:20" s="38" customFormat="1">
      <c r="B125" s="21"/>
      <c r="C125" s="93"/>
      <c r="D125" s="22"/>
    </row>
    <row r="126" spans="2:20" s="38" customFormat="1">
      <c r="B126" s="21"/>
      <c r="C126" s="93"/>
      <c r="D126" s="22"/>
    </row>
    <row r="127" spans="2:20" s="38" customFormat="1">
      <c r="B127" s="21"/>
      <c r="C127" s="93"/>
      <c r="D127" s="22"/>
    </row>
    <row r="128" spans="2:20" s="38" customFormat="1">
      <c r="B128" s="21"/>
      <c r="C128" s="93"/>
      <c r="D128" s="22"/>
    </row>
    <row r="129" spans="2:4" s="38" customFormat="1">
      <c r="B129" s="21"/>
      <c r="C129" s="93"/>
      <c r="D129" s="22"/>
    </row>
    <row r="130" spans="2:4" s="38" customFormat="1">
      <c r="B130" s="21"/>
      <c r="C130" s="93"/>
      <c r="D130" s="22"/>
    </row>
    <row r="131" spans="2:4" s="38" customFormat="1">
      <c r="B131" s="21"/>
      <c r="C131" s="93"/>
      <c r="D131" s="22"/>
    </row>
    <row r="132" spans="2:4" s="38" customFormat="1">
      <c r="B132" s="21"/>
      <c r="C132" s="93"/>
      <c r="D132" s="22"/>
    </row>
    <row r="133" spans="2:4" s="38" customFormat="1">
      <c r="B133" s="21"/>
      <c r="C133" s="93"/>
      <c r="D133" s="22"/>
    </row>
    <row r="134" spans="2:4" s="38" customFormat="1">
      <c r="B134" s="21"/>
      <c r="C134" s="93"/>
      <c r="D134" s="22"/>
    </row>
    <row r="135" spans="2:4" s="38" customFormat="1">
      <c r="B135" s="21"/>
      <c r="C135" s="93"/>
      <c r="D135" s="22"/>
    </row>
    <row r="136" spans="2:4" s="38" customFormat="1">
      <c r="B136" s="21"/>
      <c r="C136" s="93"/>
      <c r="D136" s="22"/>
    </row>
    <row r="137" spans="2:4" s="38" customFormat="1">
      <c r="B137" s="21"/>
      <c r="C137" s="93"/>
      <c r="D137" s="22"/>
    </row>
    <row r="138" spans="2:4" s="38" customFormat="1">
      <c r="B138" s="21"/>
      <c r="C138" s="93"/>
      <c r="D138" s="22"/>
    </row>
    <row r="139" spans="2:4" s="38" customFormat="1">
      <c r="B139" s="21"/>
      <c r="C139" s="93"/>
      <c r="D139" s="22"/>
    </row>
    <row r="140" spans="2:4" s="38" customFormat="1">
      <c r="B140" s="21"/>
      <c r="C140" s="93"/>
      <c r="D140" s="22"/>
    </row>
    <row r="141" spans="2:4" s="38" customFormat="1">
      <c r="B141" s="21"/>
      <c r="C141" s="93"/>
      <c r="D141" s="22"/>
    </row>
    <row r="142" spans="2:4" s="38" customFormat="1">
      <c r="B142" s="21"/>
      <c r="C142" s="93"/>
      <c r="D142" s="22"/>
    </row>
    <row r="143" spans="2:4" s="38" customFormat="1">
      <c r="B143" s="21"/>
      <c r="C143" s="93"/>
      <c r="D143" s="22"/>
    </row>
    <row r="144" spans="2:4" s="38" customFormat="1">
      <c r="B144" s="21"/>
      <c r="C144" s="93"/>
      <c r="D144" s="22"/>
    </row>
    <row r="145" spans="2:4" s="38" customFormat="1">
      <c r="B145" s="21"/>
      <c r="C145" s="93"/>
      <c r="D145" s="22"/>
    </row>
    <row r="146" spans="2:4" s="38" customFormat="1">
      <c r="B146" s="21"/>
      <c r="C146" s="93"/>
      <c r="D146" s="22"/>
    </row>
    <row r="147" spans="2:4" s="38" customFormat="1">
      <c r="B147" s="21"/>
      <c r="C147" s="93"/>
      <c r="D147" s="22"/>
    </row>
    <row r="148" spans="2:4" s="38" customFormat="1">
      <c r="B148" s="21"/>
      <c r="C148" s="93"/>
      <c r="D148" s="22"/>
    </row>
  </sheetData>
  <autoFilter ref="D15:U34"/>
  <sortState ref="D16:U22">
    <sortCondition descending="1" ref="U16:U22"/>
    <sortCondition ref="I16:I22"/>
  </sortState>
  <mergeCells count="15">
    <mergeCell ref="I5:T5"/>
    <mergeCell ref="I7:T7"/>
    <mergeCell ref="I9:T9"/>
    <mergeCell ref="L10:N10"/>
    <mergeCell ref="I11:T11"/>
    <mergeCell ref="B13:B14"/>
    <mergeCell ref="C13:C14"/>
    <mergeCell ref="D13:D14"/>
    <mergeCell ref="E13:E14"/>
    <mergeCell ref="F13:H14"/>
    <mergeCell ref="I13:I14"/>
    <mergeCell ref="J13:R13"/>
    <mergeCell ref="S13:S14"/>
    <mergeCell ref="T13:T14"/>
    <mergeCell ref="U13:U14"/>
  </mergeCells>
  <dataValidations count="3">
    <dataValidation type="list" allowBlank="1" showInputMessage="1" showErrorMessage="1" sqref="T17:T18">
      <formula1>"50,100,150,200,250"</formula1>
      <formula2>0</formula2>
    </dataValidation>
    <dataValidation type="list" allowBlank="1" showInputMessage="1" showErrorMessage="1" sqref="T16">
      <formula1>"50,100,150,200,250,500"</formula1>
      <formula2>0</formula2>
    </dataValidation>
    <dataValidation type="list" allowBlank="1" showInputMessage="1" showErrorMessage="1" sqref="J16:R18">
      <formula1>"100,105,110,115,120,125,130,135,140,145,150,155,160,165,170,175,180,185,190,195,200,205,210,215,220,225,230,235,240,245,250,255,260,265,270,275,280,285,290,295,300,310,320,330,340,350,360,370,380,390,400,410,420,430,440,450,460"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</dataValidations>
  <pageMargins left="0" right="0" top="0.74791666666666701" bottom="0.74791666666666701" header="0.511811023622047" footer="0.511811023622047"/>
  <pageSetup paperSize="9" scale="85" orientation="landscape" horizontalDpi="300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AB138"/>
  <sheetViews>
    <sheetView topLeftCell="A13" zoomScaleNormal="100" workbookViewId="0">
      <selection activeCell="E28" sqref="E28:H28"/>
    </sheetView>
  </sheetViews>
  <sheetFormatPr defaultColWidth="8.7109375" defaultRowHeight="12.75"/>
  <cols>
    <col min="1" max="1" width="2.140625" customWidth="1"/>
    <col min="2" max="2" width="3.7109375" style="126" customWidth="1"/>
    <col min="3" max="3" width="0.5703125" customWidth="1"/>
    <col min="4" max="4" width="35.7109375" customWidth="1"/>
    <col min="5" max="7" width="4.7109375" customWidth="1"/>
    <col min="8" max="8" width="8.5703125" customWidth="1"/>
    <col min="18" max="18" width="8.85546875" customWidth="1"/>
    <col min="19" max="19" width="10.28515625" hidden="1" customWidth="1"/>
    <col min="20" max="20" width="9.42578125" customWidth="1"/>
    <col min="21" max="21" width="8.28515625" customWidth="1"/>
    <col min="22" max="22" width="2.7109375" customWidth="1"/>
    <col min="23" max="23" width="11" customWidth="1"/>
  </cols>
  <sheetData>
    <row r="2" spans="2:28" ht="18">
      <c r="H2" s="23" t="s">
        <v>83</v>
      </c>
      <c r="J2" s="24"/>
      <c r="K2" s="24"/>
      <c r="W2" s="23"/>
      <c r="X2" s="24"/>
    </row>
    <row r="3" spans="2:28">
      <c r="H3" t="s">
        <v>84</v>
      </c>
      <c r="N3" s="25" t="s">
        <v>85</v>
      </c>
      <c r="O3" s="25"/>
      <c r="P3" s="25"/>
      <c r="Q3" s="25"/>
      <c r="V3" s="25"/>
    </row>
    <row r="4" spans="2:28" s="26" customFormat="1">
      <c r="B4" s="127"/>
    </row>
    <row r="5" spans="2:28" s="26" customFormat="1" ht="28.5" customHeight="1">
      <c r="B5" s="127"/>
      <c r="H5" s="256" t="s">
        <v>121</v>
      </c>
      <c r="I5" s="256"/>
      <c r="J5" s="256"/>
      <c r="K5" s="256"/>
      <c r="L5" s="256"/>
      <c r="M5" s="256"/>
      <c r="N5" s="256"/>
      <c r="O5" s="256"/>
      <c r="P5" s="256"/>
      <c r="Q5" s="256"/>
      <c r="R5" s="256"/>
      <c r="S5" s="23"/>
      <c r="T5" s="23"/>
      <c r="U5" s="23"/>
      <c r="V5" s="23"/>
      <c r="Y5" s="23"/>
      <c r="Z5" s="23"/>
    </row>
    <row r="6" spans="2:28" s="26" customFormat="1" ht="10.5" customHeight="1">
      <c r="B6" s="127"/>
      <c r="L6" s="31"/>
      <c r="M6" s="23"/>
      <c r="N6" s="23"/>
      <c r="O6" s="23"/>
      <c r="P6" s="23"/>
      <c r="Q6" s="23"/>
      <c r="S6" s="23"/>
      <c r="T6" s="23"/>
      <c r="U6" s="23"/>
      <c r="W6" s="272"/>
      <c r="X6" s="272"/>
      <c r="Y6" s="23"/>
      <c r="Z6" s="23"/>
    </row>
    <row r="7" spans="2:28" s="26" customFormat="1" ht="20.25">
      <c r="B7" s="127"/>
      <c r="H7" s="23"/>
      <c r="I7" s="256" t="s">
        <v>86</v>
      </c>
      <c r="J7" s="256"/>
      <c r="K7" s="256"/>
      <c r="L7" s="256"/>
      <c r="M7" s="256"/>
      <c r="N7" s="256"/>
      <c r="O7" s="130"/>
      <c r="P7" s="130"/>
      <c r="Q7" s="130"/>
      <c r="R7" s="23"/>
      <c r="S7" s="23"/>
      <c r="T7" s="23"/>
      <c r="U7" s="23"/>
      <c r="W7" s="272"/>
      <c r="X7" s="272"/>
      <c r="Y7" s="23"/>
      <c r="Z7" s="23"/>
      <c r="AA7" s="273" t="s">
        <v>22</v>
      </c>
      <c r="AB7" s="273"/>
    </row>
    <row r="8" spans="2:28" s="26" customFormat="1" ht="10.5" customHeight="1">
      <c r="B8" s="127"/>
      <c r="H8" s="23"/>
      <c r="I8" s="131"/>
      <c r="J8" s="131"/>
      <c r="K8" s="131"/>
      <c r="L8" s="131"/>
      <c r="M8" s="131"/>
      <c r="N8" s="131"/>
      <c r="O8" s="131"/>
      <c r="P8" s="131"/>
      <c r="Q8" s="131"/>
      <c r="R8" s="23"/>
      <c r="S8" s="23"/>
      <c r="T8" s="23"/>
      <c r="U8" s="23"/>
      <c r="W8" s="128"/>
      <c r="X8" s="128"/>
      <c r="Y8" s="23"/>
      <c r="Z8" s="23"/>
      <c r="AA8" s="266" t="s">
        <v>87</v>
      </c>
      <c r="AB8" s="266"/>
    </row>
    <row r="9" spans="2:28" s="26" customFormat="1" ht="15.75">
      <c r="B9" s="127"/>
      <c r="H9" s="31"/>
      <c r="J9" s="267" t="str">
        <f>+Dati!H12</f>
        <v>AUGUSTA/BRUCOLI - PISCINA ASD ATHOL AUGUSTA</v>
      </c>
      <c r="K9" s="267"/>
      <c r="L9" s="267"/>
      <c r="M9" s="267"/>
      <c r="N9" s="267"/>
      <c r="O9" s="131"/>
      <c r="P9" s="131"/>
      <c r="Q9" s="131"/>
      <c r="R9" s="23"/>
      <c r="U9" s="21"/>
      <c r="W9" s="21"/>
      <c r="X9" s="21"/>
      <c r="Y9" s="21"/>
      <c r="Z9" s="21"/>
    </row>
    <row r="10" spans="2:28" ht="11.25" customHeight="1">
      <c r="H10" s="31"/>
      <c r="I10" s="132"/>
      <c r="L10" s="259"/>
      <c r="M10" s="259"/>
      <c r="N10" s="259"/>
      <c r="O10" s="133"/>
      <c r="P10" s="133"/>
      <c r="Q10" s="133"/>
      <c r="R10" s="21"/>
      <c r="U10" s="36"/>
      <c r="W10" s="37"/>
      <c r="X10" s="23"/>
      <c r="Y10" s="23"/>
      <c r="Z10" s="23"/>
    </row>
    <row r="11" spans="2:28" ht="12.75" customHeight="1">
      <c r="J11" s="268">
        <f>+Dati!H15</f>
        <v>44675</v>
      </c>
      <c r="K11" s="268"/>
      <c r="L11" s="268"/>
      <c r="M11" s="268"/>
      <c r="N11" s="268"/>
      <c r="O11" s="134"/>
      <c r="P11" s="134"/>
      <c r="Q11" s="134"/>
    </row>
    <row r="12" spans="2:28" ht="8.25" customHeight="1"/>
    <row r="13" spans="2:28" s="38" customFormat="1" ht="15.75" customHeight="1">
      <c r="B13" s="250" t="s">
        <v>88</v>
      </c>
      <c r="C13" s="271"/>
      <c r="D13" s="262" t="s">
        <v>27</v>
      </c>
      <c r="E13" s="255" t="s">
        <v>89</v>
      </c>
      <c r="F13" s="255"/>
      <c r="G13" s="255"/>
      <c r="H13" s="249" t="s">
        <v>90</v>
      </c>
      <c r="I13" s="269" t="s">
        <v>30</v>
      </c>
      <c r="J13" s="269"/>
      <c r="K13" s="269"/>
      <c r="L13" s="269"/>
      <c r="M13" s="269"/>
      <c r="N13" s="269"/>
      <c r="O13" s="269"/>
      <c r="P13" s="269"/>
      <c r="Q13" s="269"/>
      <c r="R13" s="249" t="s">
        <v>91</v>
      </c>
      <c r="S13" s="135"/>
      <c r="T13" s="248" t="s">
        <v>92</v>
      </c>
      <c r="U13" s="270" t="s">
        <v>33</v>
      </c>
    </row>
    <row r="14" spans="2:28" s="40" customFormat="1" ht="39.75" customHeight="1">
      <c r="B14" s="250"/>
      <c r="C14" s="271"/>
      <c r="D14" s="262"/>
      <c r="E14" s="255"/>
      <c r="F14" s="255"/>
      <c r="G14" s="255"/>
      <c r="H14" s="249"/>
      <c r="I14" s="41" t="s">
        <v>34</v>
      </c>
      <c r="J14" s="42" t="s">
        <v>35</v>
      </c>
      <c r="K14" s="42" t="s">
        <v>36</v>
      </c>
      <c r="L14" s="42" t="s">
        <v>37</v>
      </c>
      <c r="M14" s="42" t="s">
        <v>38</v>
      </c>
      <c r="N14" s="42" t="s">
        <v>39</v>
      </c>
      <c r="O14" s="42" t="s">
        <v>40</v>
      </c>
      <c r="P14" s="42" t="s">
        <v>41</v>
      </c>
      <c r="Q14" s="42" t="s">
        <v>42</v>
      </c>
      <c r="R14" s="249"/>
      <c r="S14" s="136" t="s">
        <v>93</v>
      </c>
      <c r="T14" s="248"/>
      <c r="U14" s="270"/>
    </row>
    <row r="15" spans="2:28" s="40" customFormat="1" ht="6.75" customHeight="1">
      <c r="B15" s="137"/>
      <c r="C15" s="138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9"/>
    </row>
    <row r="16" spans="2:28" s="38" customFormat="1" ht="21" customHeight="1">
      <c r="B16" s="140" t="s">
        <v>43</v>
      </c>
      <c r="C16" s="141"/>
      <c r="D16" s="142" t="s">
        <v>123</v>
      </c>
      <c r="E16" s="143">
        <v>4</v>
      </c>
      <c r="F16" s="144">
        <v>39</v>
      </c>
      <c r="G16" s="144">
        <v>23</v>
      </c>
      <c r="H16" s="145">
        <f>ROUND((E16*60+F16+G16*0.01),0)</f>
        <v>279</v>
      </c>
      <c r="I16" s="59">
        <v>310</v>
      </c>
      <c r="J16" s="59">
        <v>350</v>
      </c>
      <c r="K16" s="59">
        <v>380</v>
      </c>
      <c r="L16" s="59">
        <v>460</v>
      </c>
      <c r="M16" s="59">
        <v>235</v>
      </c>
      <c r="N16" s="59">
        <v>310</v>
      </c>
      <c r="O16" s="59">
        <v>265</v>
      </c>
      <c r="P16" s="59">
        <v>350</v>
      </c>
      <c r="Q16" s="59">
        <v>205</v>
      </c>
      <c r="R16" s="59"/>
      <c r="S16" s="146"/>
      <c r="T16" s="78">
        <f>IF(H16=0,0,(-H16+270)*10)</f>
        <v>-90</v>
      </c>
      <c r="U16" s="147">
        <f>SUM(I16:Q16)-R16+T16</f>
        <v>2775</v>
      </c>
    </row>
    <row r="17" spans="2:25" s="38" customFormat="1" ht="21" customHeight="1">
      <c r="B17" s="140" t="s">
        <v>44</v>
      </c>
      <c r="C17" s="148"/>
      <c r="D17" s="142" t="s">
        <v>124</v>
      </c>
      <c r="E17" s="143">
        <v>4</v>
      </c>
      <c r="F17" s="144">
        <v>26</v>
      </c>
      <c r="G17" s="144">
        <v>48</v>
      </c>
      <c r="H17" s="145">
        <f>ROUND((E17*60+F17+G17*0.01),0)</f>
        <v>266</v>
      </c>
      <c r="I17" s="59">
        <v>230</v>
      </c>
      <c r="J17" s="59">
        <v>330</v>
      </c>
      <c r="K17" s="59">
        <v>295</v>
      </c>
      <c r="L17" s="59">
        <v>275</v>
      </c>
      <c r="M17" s="59">
        <v>245</v>
      </c>
      <c r="N17" s="59">
        <v>295</v>
      </c>
      <c r="O17" s="59">
        <v>350</v>
      </c>
      <c r="P17" s="59">
        <v>320</v>
      </c>
      <c r="Q17" s="59">
        <v>235</v>
      </c>
      <c r="R17" s="59"/>
      <c r="S17" s="149"/>
      <c r="T17" s="78">
        <f>IF(H17=0,0,(-H17+270)*10)</f>
        <v>40</v>
      </c>
      <c r="U17" s="147">
        <f>SUM(I17:Q17)-R17+T17</f>
        <v>2615</v>
      </c>
      <c r="W17" s="96"/>
      <c r="X17" s="150"/>
      <c r="Y17" s="150"/>
    </row>
    <row r="18" spans="2:25" s="38" customFormat="1" ht="21" customHeight="1">
      <c r="B18" s="140" t="s">
        <v>45</v>
      </c>
      <c r="C18" s="148"/>
      <c r="D18" s="142" t="s">
        <v>58</v>
      </c>
      <c r="E18" s="143">
        <v>4</v>
      </c>
      <c r="F18" s="144">
        <v>34</v>
      </c>
      <c r="G18" s="144">
        <v>9</v>
      </c>
      <c r="H18" s="145">
        <f>ROUND((E18*60+F18+G18*0.01),0)</f>
        <v>274</v>
      </c>
      <c r="I18" s="59">
        <v>0</v>
      </c>
      <c r="J18" s="59">
        <v>285</v>
      </c>
      <c r="K18" s="59">
        <v>255</v>
      </c>
      <c r="L18" s="59">
        <v>275</v>
      </c>
      <c r="M18" s="59">
        <v>310</v>
      </c>
      <c r="N18" s="59">
        <v>0</v>
      </c>
      <c r="O18" s="59">
        <v>0</v>
      </c>
      <c r="P18" s="59">
        <v>200</v>
      </c>
      <c r="Q18" s="59">
        <v>0</v>
      </c>
      <c r="R18" s="59"/>
      <c r="S18" s="149"/>
      <c r="T18" s="78">
        <f>IF(H18=0,0,(-H18+270)*10)</f>
        <v>-40</v>
      </c>
      <c r="U18" s="147">
        <f>SUM(I18:Q18)-R18+T18</f>
        <v>1285</v>
      </c>
    </row>
    <row r="19" spans="2:25" s="38" customFormat="1" ht="19.899999999999999" customHeight="1">
      <c r="B19" s="140" t="s">
        <v>46</v>
      </c>
      <c r="C19" s="148"/>
      <c r="D19" s="142"/>
      <c r="E19" s="143"/>
      <c r="F19" s="143"/>
      <c r="G19" s="143"/>
      <c r="H19" s="145">
        <f>ROUND((E19*60+F19+G19*0.01),0)</f>
        <v>0</v>
      </c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151"/>
      <c r="T19" s="78">
        <f>IF(H19=0,0,(-H19+270)*10)</f>
        <v>0</v>
      </c>
      <c r="U19" s="147">
        <f>SUM(I19:Q19)-R19+T19</f>
        <v>0</v>
      </c>
    </row>
    <row r="20" spans="2:25" s="38" customFormat="1" ht="19.899999999999999" customHeight="1">
      <c r="B20" s="140" t="s">
        <v>47</v>
      </c>
      <c r="C20" s="148"/>
      <c r="D20" s="142"/>
      <c r="E20" s="143"/>
      <c r="F20" s="143"/>
      <c r="G20" s="143"/>
      <c r="H20" s="145">
        <f t="shared" ref="H20:H26" si="0">ROUND((E20*60+F20+G20*0.01),0)</f>
        <v>0</v>
      </c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151"/>
      <c r="T20" s="78">
        <f t="shared" ref="T20:T26" si="1">IF(H20=0,0,(-H20+270)*10)</f>
        <v>0</v>
      </c>
      <c r="U20" s="147">
        <f t="shared" ref="U20:U26" si="2">SUM(I20:Q20)-R20+T20</f>
        <v>0</v>
      </c>
    </row>
    <row r="21" spans="2:25" s="38" customFormat="1" ht="19.899999999999999" customHeight="1">
      <c r="B21" s="140" t="s">
        <v>48</v>
      </c>
      <c r="C21" s="148"/>
      <c r="D21" s="142"/>
      <c r="E21" s="143"/>
      <c r="F21" s="144"/>
      <c r="G21" s="144"/>
      <c r="H21" s="145">
        <f t="shared" si="0"/>
        <v>0</v>
      </c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149"/>
      <c r="T21" s="78">
        <f t="shared" si="1"/>
        <v>0</v>
      </c>
      <c r="U21" s="147">
        <f t="shared" si="2"/>
        <v>0</v>
      </c>
    </row>
    <row r="22" spans="2:25" s="38" customFormat="1" ht="19.899999999999999" customHeight="1">
      <c r="B22" s="140" t="s">
        <v>61</v>
      </c>
      <c r="C22" s="148"/>
      <c r="D22" s="142"/>
      <c r="E22" s="143"/>
      <c r="F22" s="143"/>
      <c r="G22" s="143"/>
      <c r="H22" s="145">
        <f t="shared" si="0"/>
        <v>0</v>
      </c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151"/>
      <c r="T22" s="78">
        <f t="shared" si="1"/>
        <v>0</v>
      </c>
      <c r="U22" s="147">
        <f t="shared" si="2"/>
        <v>0</v>
      </c>
    </row>
    <row r="23" spans="2:25" s="38" customFormat="1" ht="19.899999999999999" customHeight="1">
      <c r="B23" s="140" t="s">
        <v>62</v>
      </c>
      <c r="C23" s="148"/>
      <c r="D23" s="142"/>
      <c r="E23" s="143"/>
      <c r="F23" s="143"/>
      <c r="G23" s="143"/>
      <c r="H23" s="145">
        <f t="shared" si="0"/>
        <v>0</v>
      </c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151"/>
      <c r="T23" s="78">
        <f t="shared" si="1"/>
        <v>0</v>
      </c>
      <c r="U23" s="147">
        <f t="shared" si="2"/>
        <v>0</v>
      </c>
    </row>
    <row r="24" spans="2:25" s="38" customFormat="1" ht="19.899999999999999" customHeight="1">
      <c r="B24" s="140" t="s">
        <v>63</v>
      </c>
      <c r="C24" s="148"/>
      <c r="D24" s="142"/>
      <c r="E24" s="143"/>
      <c r="F24" s="144"/>
      <c r="G24" s="144"/>
      <c r="H24" s="145">
        <f t="shared" si="0"/>
        <v>0</v>
      </c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149"/>
      <c r="T24" s="78">
        <f t="shared" si="1"/>
        <v>0</v>
      </c>
      <c r="U24" s="147">
        <f t="shared" si="2"/>
        <v>0</v>
      </c>
    </row>
    <row r="25" spans="2:25" s="38" customFormat="1" ht="19.899999999999999" customHeight="1">
      <c r="B25" s="140" t="s">
        <v>64</v>
      </c>
      <c r="C25" s="148"/>
      <c r="D25" s="142"/>
      <c r="E25" s="143"/>
      <c r="F25" s="144"/>
      <c r="G25" s="144"/>
      <c r="H25" s="145">
        <f t="shared" si="0"/>
        <v>0</v>
      </c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149"/>
      <c r="T25" s="78">
        <f t="shared" si="1"/>
        <v>0</v>
      </c>
      <c r="U25" s="147">
        <f t="shared" si="2"/>
        <v>0</v>
      </c>
    </row>
    <row r="26" spans="2:25" s="38" customFormat="1" ht="19.899999999999999" customHeight="1">
      <c r="B26" s="140" t="s">
        <v>94</v>
      </c>
      <c r="C26" s="148"/>
      <c r="D26" s="152"/>
      <c r="E26" s="153"/>
      <c r="F26" s="144"/>
      <c r="G26" s="144"/>
      <c r="H26" s="145">
        <f t="shared" si="0"/>
        <v>0</v>
      </c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149"/>
      <c r="T26" s="78">
        <f t="shared" si="1"/>
        <v>0</v>
      </c>
      <c r="U26" s="147">
        <f t="shared" si="2"/>
        <v>0</v>
      </c>
    </row>
    <row r="27" spans="2:25" s="38" customFormat="1" ht="19.899999999999999" customHeight="1">
      <c r="D27" s="101" t="s">
        <v>134</v>
      </c>
      <c r="E27" s="264" t="s">
        <v>50</v>
      </c>
      <c r="F27" s="264"/>
      <c r="G27" s="264"/>
      <c r="H27" s="264"/>
      <c r="I27" s="98"/>
      <c r="J27" s="98"/>
      <c r="K27" s="98"/>
      <c r="L27" s="98"/>
      <c r="M27" s="98"/>
      <c r="N27" s="63"/>
      <c r="O27" s="99"/>
      <c r="P27" s="100"/>
      <c r="Q27" s="98"/>
      <c r="R27" s="100"/>
    </row>
    <row r="28" spans="2:25" s="38" customFormat="1" ht="19.899999999999999" customHeight="1">
      <c r="D28" s="101" t="s">
        <v>135</v>
      </c>
      <c r="E28" s="265" t="s">
        <v>133</v>
      </c>
      <c r="F28" s="265"/>
      <c r="G28" s="265"/>
      <c r="H28" s="265"/>
      <c r="I28" s="102"/>
      <c r="J28" s="102"/>
      <c r="K28" s="102"/>
      <c r="L28" s="102"/>
      <c r="M28" s="102"/>
      <c r="N28" s="63"/>
      <c r="O28" s="102"/>
      <c r="Q28" s="103"/>
    </row>
    <row r="29" spans="2:25" s="38" customFormat="1" ht="19.899999999999999" customHeight="1">
      <c r="B29" s="96"/>
      <c r="C29" s="96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</row>
    <row r="30" spans="2:25" s="38" customFormat="1" ht="19.899999999999999" customHeight="1">
      <c r="B30" s="96"/>
      <c r="C30" s="96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</row>
    <row r="31" spans="2:25" s="38" customFormat="1" ht="19.899999999999999" customHeight="1">
      <c r="B31" s="96"/>
      <c r="C31" s="96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</row>
    <row r="32" spans="2:25" s="38" customFormat="1" ht="19.899999999999999" customHeight="1">
      <c r="B32" s="96"/>
      <c r="C32" s="96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</row>
    <row r="33" spans="2:25" s="38" customFormat="1" ht="19.899999999999999" customHeight="1">
      <c r="B33" s="96"/>
      <c r="C33" s="96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W33" s="96"/>
      <c r="X33" s="150"/>
      <c r="Y33" s="150"/>
    </row>
    <row r="34" spans="2:25" s="38" customFormat="1" ht="19.899999999999999" customHeight="1">
      <c r="B34" s="96"/>
      <c r="C34" s="96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W34" s="96"/>
      <c r="X34" s="150"/>
      <c r="Y34" s="150"/>
    </row>
    <row r="35" spans="2:25" s="38" customFormat="1" ht="19.899999999999999" customHeight="1">
      <c r="B35" s="96"/>
      <c r="C35" s="96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W35" s="96"/>
    </row>
    <row r="36" spans="2:25" s="38" customFormat="1" ht="19.899999999999999" customHeight="1">
      <c r="B36" s="96"/>
      <c r="C36" s="96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</row>
    <row r="37" spans="2:25" s="38" customFormat="1" ht="19.899999999999999" customHeight="1">
      <c r="B37" s="96"/>
      <c r="C37" s="96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W37" s="96"/>
      <c r="X37" s="150"/>
      <c r="Y37" s="150"/>
    </row>
    <row r="38" spans="2:25" s="38" customFormat="1" ht="19.899999999999999" customHeight="1">
      <c r="B38" s="96"/>
      <c r="C38" s="96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</row>
    <row r="39" spans="2:25" s="38" customFormat="1" ht="19.899999999999999" customHeight="1">
      <c r="B39" s="96"/>
      <c r="C39" s="96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</row>
    <row r="40" spans="2:25" s="38" customFormat="1" ht="19.899999999999999" customHeight="1">
      <c r="B40" s="96"/>
      <c r="C40" s="96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</row>
    <row r="41" spans="2:25" s="38" customFormat="1" ht="19.899999999999999" customHeight="1">
      <c r="B41" s="96"/>
      <c r="C41" s="96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</row>
    <row r="42" spans="2:25" s="38" customFormat="1" ht="19.899999999999999" customHeight="1">
      <c r="B42" s="96"/>
      <c r="C42" s="96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</row>
    <row r="43" spans="2:25" s="38" customFormat="1" ht="19.899999999999999" customHeight="1">
      <c r="B43" s="96"/>
      <c r="C43" s="96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</row>
    <row r="44" spans="2:25" s="38" customFormat="1" ht="19.899999999999999" customHeight="1">
      <c r="B44" s="96"/>
      <c r="C44" s="96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</row>
    <row r="45" spans="2:25" s="38" customFormat="1" ht="19.899999999999999" customHeight="1">
      <c r="B45" s="96"/>
      <c r="C45" s="96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</row>
    <row r="46" spans="2:25" s="38" customFormat="1" ht="19.899999999999999" customHeight="1">
      <c r="B46" s="96"/>
      <c r="C46" s="96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</row>
    <row r="47" spans="2:25" s="38" customFormat="1" ht="19.899999999999999" customHeight="1">
      <c r="B47" s="96"/>
      <c r="C47" s="96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</row>
    <row r="48" spans="2:25" s="38" customFormat="1" ht="19.899999999999999" customHeight="1">
      <c r="B48" s="96"/>
      <c r="C48" s="96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</row>
    <row r="49" spans="2:18" s="38" customFormat="1" ht="19.899999999999999" customHeight="1">
      <c r="B49" s="96"/>
      <c r="C49" s="96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</row>
    <row r="50" spans="2:18" s="38" customFormat="1" ht="19.899999999999999" customHeight="1">
      <c r="B50" s="96"/>
      <c r="C50" s="96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</row>
    <row r="51" spans="2:18" s="38" customFormat="1" ht="19.899999999999999" customHeight="1">
      <c r="B51" s="96"/>
      <c r="C51" s="96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</row>
    <row r="52" spans="2:18" s="38" customFormat="1" ht="19.899999999999999" customHeight="1">
      <c r="B52" s="96"/>
      <c r="C52" s="96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</row>
    <row r="53" spans="2:18" s="38" customFormat="1" ht="19.899999999999999" customHeight="1">
      <c r="B53" s="96"/>
      <c r="C53" s="96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</row>
    <row r="54" spans="2:18" s="38" customFormat="1" ht="19.899999999999999" customHeight="1">
      <c r="B54" s="96"/>
      <c r="C54" s="96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</row>
    <row r="55" spans="2:18" s="38" customFormat="1" ht="19.899999999999999" customHeight="1">
      <c r="B55" s="96"/>
      <c r="C55" s="96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</row>
    <row r="56" spans="2:18" s="38" customFormat="1" ht="19.899999999999999" customHeight="1">
      <c r="B56" s="96"/>
      <c r="C56" s="96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</row>
    <row r="57" spans="2:18" s="38" customFormat="1" ht="19.899999999999999" customHeight="1">
      <c r="B57" s="96"/>
      <c r="C57" s="96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</row>
    <row r="58" spans="2:18" s="38" customFormat="1" ht="19.899999999999999" customHeight="1">
      <c r="B58" s="96"/>
      <c r="C58" s="96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</row>
    <row r="59" spans="2:18" s="38" customFormat="1" ht="19.899999999999999" customHeight="1">
      <c r="B59" s="96"/>
      <c r="C59" s="96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</row>
    <row r="60" spans="2:18" s="38" customFormat="1" ht="19.899999999999999" customHeight="1">
      <c r="B60" s="96"/>
      <c r="C60" s="96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</row>
    <row r="61" spans="2:18" s="38" customFormat="1" ht="19.899999999999999" customHeight="1">
      <c r="B61" s="96"/>
      <c r="C61" s="96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</row>
    <row r="62" spans="2:18" s="38" customFormat="1" ht="19.899999999999999" customHeight="1">
      <c r="B62" s="96"/>
      <c r="C62" s="96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</row>
    <row r="63" spans="2:18" s="38" customFormat="1" ht="19.899999999999999" customHeight="1">
      <c r="B63" s="96"/>
      <c r="C63" s="96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</row>
    <row r="64" spans="2:18" s="38" customFormat="1" ht="19.899999999999999" customHeight="1">
      <c r="B64" s="96"/>
      <c r="C64" s="96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</row>
    <row r="65" spans="2:20" s="38" customFormat="1" ht="19.899999999999999" customHeight="1">
      <c r="B65" s="96"/>
      <c r="C65" s="96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</row>
    <row r="66" spans="2:20" s="38" customFormat="1" ht="19.899999999999999" customHeight="1">
      <c r="B66" s="96"/>
      <c r="C66" s="96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</row>
    <row r="67" spans="2:20" s="38" customFormat="1" ht="19.899999999999999" customHeight="1">
      <c r="B67" s="96"/>
      <c r="C67" s="96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</row>
    <row r="68" spans="2:20" s="38" customFormat="1" ht="19.899999999999999" customHeight="1">
      <c r="B68" s="96"/>
      <c r="C68" s="96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</row>
    <row r="69" spans="2:20" s="38" customFormat="1" ht="19.899999999999999" customHeight="1">
      <c r="B69" s="96"/>
      <c r="C69" s="96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</row>
    <row r="70" spans="2:20" s="38" customFormat="1" ht="19.899999999999999" customHeight="1">
      <c r="B70" s="96"/>
      <c r="C70" s="96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</row>
    <row r="71" spans="2:20" s="38" customFormat="1" ht="19.899999999999999" customHeight="1">
      <c r="B71" s="96"/>
      <c r="C71" s="96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</row>
    <row r="72" spans="2:20" s="38" customFormat="1" ht="19.899999999999999" customHeight="1">
      <c r="B72" s="96"/>
      <c r="C72" s="96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</row>
    <row r="73" spans="2:20" s="38" customFormat="1" ht="19.899999999999999" customHeight="1">
      <c r="B73" s="96"/>
      <c r="C73" s="96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</row>
    <row r="74" spans="2:20" s="38" customFormat="1" ht="19.899999999999999" customHeight="1">
      <c r="B74" s="96"/>
      <c r="C74" s="96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</row>
    <row r="75" spans="2:20" s="38" customFormat="1" ht="19.899999999999999" customHeight="1">
      <c r="B75" s="96"/>
      <c r="C75" s="96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</row>
    <row r="76" spans="2:20" s="38" customFormat="1" ht="19.899999999999999" customHeight="1">
      <c r="B76" s="96"/>
      <c r="C76" s="96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</row>
    <row r="77" spans="2:20" s="38" customFormat="1" ht="19.899999999999999" customHeight="1">
      <c r="B77" s="96"/>
      <c r="C77" s="96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</row>
    <row r="78" spans="2:20" s="38" customFormat="1" ht="19.899999999999999" customHeight="1">
      <c r="B78" s="96"/>
      <c r="C78" s="96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154"/>
      <c r="T78" s="154"/>
    </row>
    <row r="79" spans="2:20" s="38" customFormat="1" ht="19.899999999999999" customHeight="1">
      <c r="B79" s="96"/>
      <c r="C79" s="96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154"/>
      <c r="T79" s="154"/>
    </row>
    <row r="80" spans="2:20" s="38" customFormat="1" ht="19.899999999999999" customHeight="1">
      <c r="B80" s="96"/>
      <c r="C80" s="96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154"/>
      <c r="T80" s="154"/>
    </row>
    <row r="81" spans="2:20" s="38" customFormat="1" ht="19.899999999999999" customHeight="1">
      <c r="B81" s="96"/>
      <c r="C81" s="96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154"/>
      <c r="T81" s="154"/>
    </row>
    <row r="82" spans="2:20" s="38" customFormat="1" ht="19.899999999999999" customHeight="1">
      <c r="B82" s="96"/>
      <c r="C82" s="96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154"/>
      <c r="T82" s="154"/>
    </row>
    <row r="83" spans="2:20" s="38" customFormat="1" ht="19.899999999999999" customHeight="1">
      <c r="B83" s="96"/>
      <c r="C83" s="96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154"/>
      <c r="T83" s="154"/>
    </row>
    <row r="84" spans="2:20" s="38" customFormat="1" ht="19.899999999999999" customHeight="1">
      <c r="B84" s="96"/>
      <c r="C84" s="96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154"/>
      <c r="T84" s="154"/>
    </row>
    <row r="85" spans="2:20" s="38" customFormat="1" ht="19.899999999999999" customHeight="1">
      <c r="B85" s="96"/>
      <c r="C85" s="96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154"/>
      <c r="T85" s="154"/>
    </row>
    <row r="86" spans="2:20" s="38" customFormat="1" ht="19.899999999999999" customHeight="1">
      <c r="B86" s="96"/>
      <c r="C86" s="96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154"/>
      <c r="T86" s="154"/>
    </row>
    <row r="87" spans="2:20" s="38" customFormat="1" ht="19.899999999999999" customHeight="1">
      <c r="B87" s="96"/>
      <c r="C87" s="96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154"/>
      <c r="T87" s="154"/>
    </row>
    <row r="88" spans="2:20" s="38" customFormat="1" ht="19.899999999999999" customHeight="1">
      <c r="B88" s="96"/>
      <c r="C88" s="96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154"/>
      <c r="T88" s="154"/>
    </row>
    <row r="89" spans="2:20" s="38" customFormat="1" ht="19.899999999999999" customHeight="1">
      <c r="B89" s="96"/>
      <c r="C89" s="96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154"/>
      <c r="T89" s="154"/>
    </row>
    <row r="90" spans="2:20" s="38" customFormat="1" ht="19.899999999999999" customHeight="1">
      <c r="B90" s="96"/>
      <c r="C90" s="96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154"/>
      <c r="T90" s="154"/>
    </row>
    <row r="91" spans="2:20" s="38" customFormat="1">
      <c r="B91" s="96"/>
      <c r="C91" s="96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154"/>
      <c r="T91" s="154"/>
    </row>
    <row r="92" spans="2:20" s="38" customFormat="1">
      <c r="B92" s="96"/>
      <c r="C92" s="96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154"/>
      <c r="T92" s="154"/>
    </row>
    <row r="93" spans="2:20" s="38" customFormat="1">
      <c r="B93" s="96"/>
      <c r="C93" s="96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154"/>
      <c r="T93" s="154"/>
    </row>
    <row r="94" spans="2:20" s="38" customFormat="1">
      <c r="B94" s="96"/>
      <c r="C94" s="96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154"/>
      <c r="T94" s="154"/>
    </row>
    <row r="95" spans="2:20" s="38" customFormat="1">
      <c r="B95" s="96"/>
      <c r="C95" s="96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154"/>
      <c r="T95" s="154"/>
    </row>
    <row r="96" spans="2:20" s="38" customFormat="1">
      <c r="B96" s="96"/>
      <c r="C96" s="96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154"/>
      <c r="T96" s="154"/>
    </row>
    <row r="97" spans="2:20" s="38" customFormat="1">
      <c r="B97" s="96"/>
      <c r="C97" s="96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154"/>
      <c r="T97" s="154"/>
    </row>
    <row r="98" spans="2:20" s="38" customFormat="1">
      <c r="B98" s="96"/>
      <c r="C98" s="96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154"/>
      <c r="T98" s="154"/>
    </row>
    <row r="99" spans="2:20" s="38" customFormat="1">
      <c r="B99" s="96"/>
      <c r="C99" s="96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154"/>
      <c r="T99" s="154"/>
    </row>
    <row r="100" spans="2:20" s="38" customFormat="1">
      <c r="B100" s="96"/>
      <c r="C100" s="96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154"/>
      <c r="T100" s="154"/>
    </row>
    <row r="101" spans="2:20" s="38" customFormat="1">
      <c r="B101" s="96"/>
      <c r="C101" s="96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154"/>
      <c r="T101" s="154"/>
    </row>
    <row r="102" spans="2:20" s="38" customFormat="1">
      <c r="B102" s="96"/>
      <c r="C102" s="96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154"/>
      <c r="T102" s="154"/>
    </row>
    <row r="103" spans="2:20" s="38" customFormat="1">
      <c r="B103" s="96"/>
      <c r="C103" s="96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154"/>
      <c r="T103" s="154"/>
    </row>
    <row r="104" spans="2:20" s="38" customFormat="1">
      <c r="B104" s="96"/>
      <c r="C104" s="96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154"/>
      <c r="T104" s="154"/>
    </row>
    <row r="105" spans="2:20" s="38" customFormat="1">
      <c r="B105" s="96"/>
      <c r="C105" s="96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154"/>
      <c r="T105" s="154"/>
    </row>
    <row r="106" spans="2:20" s="38" customFormat="1">
      <c r="B106" s="96"/>
      <c r="C106" s="96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154"/>
      <c r="T106" s="154"/>
    </row>
    <row r="107" spans="2:20" s="38" customFormat="1">
      <c r="B107" s="96"/>
      <c r="C107" s="96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154"/>
      <c r="T107" s="154"/>
    </row>
    <row r="108" spans="2:20" s="38" customFormat="1">
      <c r="B108" s="96"/>
      <c r="C108" s="96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154"/>
      <c r="T108" s="154"/>
    </row>
    <row r="109" spans="2:20" s="38" customFormat="1">
      <c r="B109" s="96"/>
      <c r="C109" s="96"/>
      <c r="H109" s="63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154"/>
      <c r="T109" s="154"/>
    </row>
    <row r="110" spans="2:20" s="38" customFormat="1">
      <c r="B110" s="96"/>
      <c r="C110" s="96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154"/>
      <c r="T110" s="154"/>
    </row>
    <row r="111" spans="2:20" s="38" customFormat="1">
      <c r="B111" s="96"/>
      <c r="C111" s="96"/>
      <c r="H111" s="63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154"/>
      <c r="T111" s="154"/>
    </row>
    <row r="112" spans="2:20" s="38" customFormat="1">
      <c r="B112" s="96"/>
      <c r="C112" s="96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154"/>
      <c r="T112" s="154"/>
    </row>
    <row r="113" spans="2:20" s="38" customFormat="1">
      <c r="B113" s="96"/>
      <c r="C113" s="96"/>
      <c r="H113" s="63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154"/>
      <c r="T113" s="154"/>
    </row>
    <row r="114" spans="2:20" s="38" customFormat="1">
      <c r="B114" s="96"/>
      <c r="C114" s="96"/>
      <c r="H114" s="63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154"/>
      <c r="T114" s="154"/>
    </row>
    <row r="115" spans="2:20" s="38" customFormat="1">
      <c r="B115" s="96"/>
      <c r="C115" s="96"/>
      <c r="H115" s="63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154"/>
      <c r="T115" s="154"/>
    </row>
    <row r="116" spans="2:20" s="38" customFormat="1">
      <c r="B116" s="96"/>
      <c r="C116" s="96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154"/>
      <c r="T116" s="154"/>
    </row>
    <row r="117" spans="2:20" s="38" customFormat="1">
      <c r="B117" s="96"/>
      <c r="C117" s="96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154"/>
      <c r="T117" s="154"/>
    </row>
    <row r="118" spans="2:20" s="38" customFormat="1">
      <c r="B118" s="96"/>
      <c r="C118" s="96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154"/>
      <c r="T118" s="154"/>
    </row>
    <row r="119" spans="2:20" s="38" customFormat="1">
      <c r="B119" s="96"/>
      <c r="C119" s="96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154"/>
      <c r="T119" s="154"/>
    </row>
    <row r="120" spans="2:20" s="38" customFormat="1">
      <c r="B120" s="96"/>
      <c r="C120" s="96"/>
      <c r="H120" s="63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154"/>
      <c r="T120" s="154"/>
    </row>
    <row r="121" spans="2:20" s="38" customFormat="1">
      <c r="B121" s="96"/>
      <c r="C121" s="96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154"/>
      <c r="T121" s="154"/>
    </row>
    <row r="122" spans="2:20" s="38" customFormat="1">
      <c r="B122" s="96"/>
      <c r="C122" s="96"/>
      <c r="H122" s="63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154"/>
      <c r="T122" s="154"/>
    </row>
    <row r="123" spans="2:20" s="38" customFormat="1">
      <c r="B123" s="126"/>
    </row>
    <row r="124" spans="2:20" s="38" customFormat="1">
      <c r="B124" s="126"/>
    </row>
    <row r="125" spans="2:20" s="38" customFormat="1">
      <c r="B125" s="126"/>
    </row>
    <row r="126" spans="2:20" s="38" customFormat="1">
      <c r="B126" s="126"/>
    </row>
    <row r="127" spans="2:20" s="38" customFormat="1">
      <c r="B127" s="126"/>
    </row>
    <row r="128" spans="2:20" s="38" customFormat="1">
      <c r="B128" s="126"/>
    </row>
    <row r="129" spans="2:2" s="38" customFormat="1">
      <c r="B129" s="126"/>
    </row>
    <row r="130" spans="2:2" s="38" customFormat="1">
      <c r="B130" s="126"/>
    </row>
    <row r="131" spans="2:2" s="38" customFormat="1">
      <c r="B131" s="126"/>
    </row>
    <row r="132" spans="2:2" s="38" customFormat="1">
      <c r="B132" s="126"/>
    </row>
    <row r="133" spans="2:2" s="38" customFormat="1">
      <c r="B133" s="126"/>
    </row>
    <row r="134" spans="2:2" s="38" customFormat="1">
      <c r="B134" s="126"/>
    </row>
    <row r="135" spans="2:2" s="38" customFormat="1">
      <c r="B135" s="126"/>
    </row>
    <row r="136" spans="2:2" s="38" customFormat="1">
      <c r="B136" s="126"/>
    </row>
    <row r="137" spans="2:2" s="38" customFormat="1">
      <c r="B137" s="126"/>
    </row>
    <row r="138" spans="2:2" s="38" customFormat="1">
      <c r="B138" s="126"/>
    </row>
  </sheetData>
  <autoFilter ref="D15:U19"/>
  <sortState ref="D16:U18">
    <sortCondition descending="1" ref="U16:U18"/>
    <sortCondition ref="I16:I18"/>
  </sortState>
  <mergeCells count="20">
    <mergeCell ref="H5:R5"/>
    <mergeCell ref="W6:X6"/>
    <mergeCell ref="I7:N7"/>
    <mergeCell ref="W7:X7"/>
    <mergeCell ref="AA7:AB7"/>
    <mergeCell ref="B13:B14"/>
    <mergeCell ref="C13:C14"/>
    <mergeCell ref="D13:D14"/>
    <mergeCell ref="E13:G14"/>
    <mergeCell ref="H13:H14"/>
    <mergeCell ref="E27:H27"/>
    <mergeCell ref="E28:H28"/>
    <mergeCell ref="AA8:AB8"/>
    <mergeCell ref="J9:N9"/>
    <mergeCell ref="L10:N10"/>
    <mergeCell ref="J11:N11"/>
    <mergeCell ref="I13:Q13"/>
    <mergeCell ref="R13:R14"/>
    <mergeCell ref="T13:T14"/>
    <mergeCell ref="U13:U14"/>
  </mergeCells>
  <dataValidations count="3">
    <dataValidation type="list" allowBlank="1" showInputMessage="1" showErrorMessage="1" sqref="J16:L16 L19 I17:J17 L17:Q17 N18 P18 I19:J19 P16">
      <formula1>"100,105,110,115,120,125,130,135,140,145,150,155,160,165,170,175,180,185,190,195,200,205,210,215,220,225,230,235,240,245,250,255,260,265,270,275,280,285,290,295,300,310,320,330,340,350,360,370,380,390,400,410,420,430,440,450,460"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  <dataValidation type="list" allowBlank="1" showInputMessage="1" showErrorMessage="1" sqref="R16:R23 R25:R26">
      <formula1>"50,100,150,200,250"</formula1>
      <formula2>0</formula2>
    </dataValidation>
    <dataValidation type="list" allowBlank="1" showInputMessage="1" showErrorMessage="1" sqref="I16 M16:O16 K17 I18:M18 O18 Q18 K19 M19:Q19 I20:Q23 I24:R24 I25:Q26 Q16">
      <formula1>"0,100,105,110,115,120,125,130,135,140,145,150,155,160,165,170,175,180,185,190,195,200,205,210,215,220,225,230,235,240,245,250,255,260,265,270,275,280,285,290,295,300,310,320,330,340,350,360,370,380,390,400,410,420,430,440,450,460"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</dataValidations>
  <pageMargins left="0.62986111111111098" right="0.23611111111111099" top="0.905555555555556" bottom="0.98402777777777795" header="0.511811023622047" footer="0.511811023622047"/>
  <pageSetup paperSize="9" scale="80" orientation="landscape" horizontalDpi="300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09"/>
  <sheetViews>
    <sheetView topLeftCell="A14" zoomScale="90" zoomScaleNormal="90" workbookViewId="0">
      <selection activeCell="J25" sqref="J25"/>
    </sheetView>
  </sheetViews>
  <sheetFormatPr defaultColWidth="6.42578125" defaultRowHeight="12.75"/>
  <cols>
    <col min="1" max="1" width="1.7109375" customWidth="1"/>
    <col min="2" max="2" width="6.85546875" customWidth="1"/>
    <col min="3" max="3" width="28.140625" customWidth="1"/>
    <col min="4" max="4" width="26" customWidth="1"/>
    <col min="5" max="5" width="7.140625" customWidth="1"/>
    <col min="6" max="8" width="4.7109375" customWidth="1"/>
    <col min="9" max="9" width="9.28515625" customWidth="1"/>
    <col min="10" max="10" width="9.140625" customWidth="1"/>
    <col min="11" max="11" width="9.85546875" customWidth="1"/>
    <col min="12" max="12" width="9" customWidth="1"/>
    <col min="13" max="13" width="13.42578125" customWidth="1"/>
    <col min="14" max="14" width="6.7109375" customWidth="1"/>
    <col min="15" max="15" width="13" customWidth="1"/>
    <col min="19" max="19" width="12.140625" customWidth="1"/>
  </cols>
  <sheetData>
    <row r="1" spans="2:28" ht="18">
      <c r="C1" s="21"/>
      <c r="D1" s="23" t="s">
        <v>83</v>
      </c>
      <c r="E1" s="23"/>
      <c r="F1" s="23"/>
      <c r="G1" s="23"/>
      <c r="H1" s="23"/>
      <c r="I1" s="24"/>
      <c r="K1" s="24"/>
      <c r="L1" s="24"/>
      <c r="M1" s="24"/>
    </row>
    <row r="2" spans="2:28" ht="15">
      <c r="C2" s="21"/>
      <c r="D2" t="s">
        <v>84</v>
      </c>
      <c r="J2" s="25" t="s">
        <v>85</v>
      </c>
      <c r="N2" s="25"/>
    </row>
    <row r="3" spans="2:28" s="26" customFormat="1" ht="15.75">
      <c r="C3" s="23"/>
      <c r="D3" s="25"/>
      <c r="AA3" s="155"/>
      <c r="AB3" s="156"/>
    </row>
    <row r="4" spans="2:28" s="26" customFormat="1" ht="18.75" customHeight="1">
      <c r="C4" s="23"/>
      <c r="D4" s="256" t="s">
        <v>120</v>
      </c>
      <c r="E4" s="256"/>
      <c r="F4" s="256"/>
      <c r="G4" s="256"/>
      <c r="H4" s="256"/>
      <c r="I4" s="256"/>
      <c r="J4" s="256"/>
      <c r="K4" s="256"/>
      <c r="L4" s="129"/>
      <c r="M4" s="129"/>
      <c r="N4" s="157"/>
      <c r="O4" s="157"/>
      <c r="P4" s="129"/>
      <c r="Q4" s="129"/>
      <c r="R4" s="129"/>
      <c r="S4" s="273" t="s">
        <v>22</v>
      </c>
      <c r="T4" s="273"/>
      <c r="U4" s="129"/>
      <c r="V4" s="129"/>
      <c r="W4" s="23"/>
      <c r="X4" s="23"/>
      <c r="Y4" s="23"/>
      <c r="Z4" s="23"/>
      <c r="AA4" s="158"/>
      <c r="AB4" s="159"/>
    </row>
    <row r="5" spans="2:28" s="26" customFormat="1" ht="20.25">
      <c r="C5" s="23"/>
      <c r="D5" s="257" t="s">
        <v>95</v>
      </c>
      <c r="E5" s="257"/>
      <c r="F5" s="257"/>
      <c r="G5" s="257"/>
      <c r="H5" s="257"/>
      <c r="I5" s="257"/>
      <c r="J5" s="257"/>
      <c r="K5" s="257"/>
      <c r="M5" s="31"/>
      <c r="N5" s="157"/>
      <c r="O5" s="157"/>
      <c r="Q5" s="23"/>
      <c r="R5" s="23"/>
      <c r="S5" s="266" t="s">
        <v>96</v>
      </c>
      <c r="T5" s="266"/>
      <c r="U5" s="23"/>
      <c r="V5" s="23"/>
      <c r="W5" s="23"/>
      <c r="X5" s="23"/>
      <c r="Y5" s="23"/>
      <c r="Z5" s="23"/>
    </row>
    <row r="6" spans="2:28" s="26" customFormat="1" ht="20.25">
      <c r="C6" s="23"/>
      <c r="D6" s="258" t="str">
        <f>+Dati!H12</f>
        <v>AUGUSTA/BRUCOLI - PISCINA ASD ATHOL AUGUSTA</v>
      </c>
      <c r="E6" s="258"/>
      <c r="F6" s="258"/>
      <c r="G6" s="258"/>
      <c r="H6" s="258"/>
      <c r="I6" s="258"/>
      <c r="J6" s="258"/>
      <c r="K6" s="258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23"/>
      <c r="X6" s="23"/>
      <c r="Y6" s="23"/>
      <c r="Z6" s="23"/>
    </row>
    <row r="7" spans="2:28" s="26" customFormat="1" ht="13.5" customHeight="1">
      <c r="C7" s="23"/>
      <c r="D7" s="260">
        <f>+Dati!H15</f>
        <v>44675</v>
      </c>
      <c r="E7" s="260"/>
      <c r="F7" s="260"/>
      <c r="G7" s="260"/>
      <c r="H7" s="260"/>
      <c r="I7" s="260"/>
      <c r="J7" s="260"/>
      <c r="K7" s="260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23"/>
      <c r="X7" s="23"/>
      <c r="Y7" s="23"/>
      <c r="Z7" s="23"/>
    </row>
    <row r="8" spans="2:28" s="26" customFormat="1" ht="15.75">
      <c r="C8" s="23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21"/>
      <c r="X8" s="23"/>
      <c r="Y8" s="23"/>
      <c r="Z8" s="23"/>
    </row>
    <row r="9" spans="2:28" ht="15.75">
      <c r="C9" s="21"/>
      <c r="E9" s="23"/>
      <c r="F9" s="23"/>
      <c r="G9" s="23"/>
      <c r="H9" s="23"/>
      <c r="I9" s="34"/>
      <c r="J9" s="274"/>
      <c r="K9" s="274"/>
      <c r="M9" s="160"/>
      <c r="N9" s="133"/>
      <c r="O9" s="133"/>
      <c r="P9" s="21"/>
      <c r="R9" s="36"/>
      <c r="S9" s="37"/>
      <c r="T9" s="23"/>
      <c r="U9" s="23"/>
      <c r="V9" s="23"/>
    </row>
    <row r="10" spans="2:28" s="46" customFormat="1" ht="33" customHeight="1">
      <c r="B10" s="161" t="s">
        <v>88</v>
      </c>
      <c r="C10" s="162" t="s">
        <v>26</v>
      </c>
      <c r="D10" s="163" t="s">
        <v>97</v>
      </c>
      <c r="E10" s="161" t="s">
        <v>98</v>
      </c>
      <c r="F10" s="275" t="s">
        <v>99</v>
      </c>
      <c r="G10" s="275"/>
      <c r="H10" s="275"/>
      <c r="I10" s="161" t="s">
        <v>100</v>
      </c>
      <c r="J10" s="161" t="s">
        <v>101</v>
      </c>
      <c r="K10" s="161" t="s">
        <v>102</v>
      </c>
      <c r="L10" s="39" t="s">
        <v>103</v>
      </c>
      <c r="M10" s="39" t="s">
        <v>104</v>
      </c>
      <c r="P10" s="164"/>
    </row>
    <row r="11" spans="2:28" s="46" customFormat="1" ht="9" customHeight="1">
      <c r="B11" s="165"/>
      <c r="C11" s="166"/>
      <c r="D11" s="166"/>
      <c r="E11" s="166"/>
      <c r="F11" s="166"/>
      <c r="G11" s="166"/>
      <c r="H11" s="166"/>
      <c r="I11" s="166"/>
      <c r="J11" s="166"/>
      <c r="K11" s="166"/>
      <c r="L11" s="167"/>
      <c r="P11" s="164"/>
    </row>
    <row r="12" spans="2:28" s="38" customFormat="1" ht="20.100000000000001" customHeight="1">
      <c r="B12" s="80" t="s">
        <v>43</v>
      </c>
      <c r="C12" s="233" t="s">
        <v>125</v>
      </c>
      <c r="D12" s="233" t="s">
        <v>124</v>
      </c>
      <c r="E12" s="168">
        <v>5</v>
      </c>
      <c r="F12" s="169">
        <v>2</v>
      </c>
      <c r="G12" s="169">
        <v>13</v>
      </c>
      <c r="H12" s="169">
        <v>33</v>
      </c>
      <c r="I12" s="170">
        <f t="shared" ref="I12:I18" si="0">SUM(F12*60+G12+H12*0.01)</f>
        <v>133.33000000000001</v>
      </c>
      <c r="J12" s="169"/>
      <c r="K12" s="58">
        <f t="shared" ref="K12:K18" si="1">IF(M12&lt;=150,0,IF(M12&gt;195,2,1))</f>
        <v>0</v>
      </c>
      <c r="L12" s="171">
        <f t="shared" ref="L12:L18" si="2">+E12-K12</f>
        <v>5</v>
      </c>
      <c r="M12" s="172">
        <f t="shared" ref="M12:M18" si="3">+I12+J12</f>
        <v>133.33000000000001</v>
      </c>
    </row>
    <row r="13" spans="2:28" s="38" customFormat="1" ht="20.100000000000001" customHeight="1">
      <c r="B13" s="80" t="s">
        <v>44</v>
      </c>
      <c r="C13" s="233" t="s">
        <v>122</v>
      </c>
      <c r="D13" s="233" t="s">
        <v>123</v>
      </c>
      <c r="E13" s="173">
        <v>5</v>
      </c>
      <c r="F13" s="174">
        <v>2</v>
      </c>
      <c r="G13" s="174">
        <v>22</v>
      </c>
      <c r="H13" s="174">
        <v>71</v>
      </c>
      <c r="I13" s="175">
        <f t="shared" si="0"/>
        <v>142.71</v>
      </c>
      <c r="J13" s="174"/>
      <c r="K13" s="68">
        <f t="shared" si="1"/>
        <v>0</v>
      </c>
      <c r="L13" s="176">
        <f t="shared" si="2"/>
        <v>5</v>
      </c>
      <c r="M13" s="177">
        <f t="shared" si="3"/>
        <v>142.71</v>
      </c>
    </row>
    <row r="14" spans="2:28" s="38" customFormat="1" ht="20.100000000000001" customHeight="1">
      <c r="B14" s="80" t="s">
        <v>45</v>
      </c>
      <c r="C14" s="233" t="s">
        <v>127</v>
      </c>
      <c r="D14" s="233" t="s">
        <v>123</v>
      </c>
      <c r="E14" s="173">
        <v>4</v>
      </c>
      <c r="F14" s="174">
        <v>2</v>
      </c>
      <c r="G14" s="174">
        <v>15</v>
      </c>
      <c r="H14" s="174">
        <v>24</v>
      </c>
      <c r="I14" s="175">
        <f t="shared" si="0"/>
        <v>135.24</v>
      </c>
      <c r="J14" s="174"/>
      <c r="K14" s="68">
        <f t="shared" si="1"/>
        <v>0</v>
      </c>
      <c r="L14" s="176">
        <f t="shared" si="2"/>
        <v>4</v>
      </c>
      <c r="M14" s="177">
        <f t="shared" si="3"/>
        <v>135.24</v>
      </c>
    </row>
    <row r="15" spans="2:28" ht="20.100000000000001" customHeight="1">
      <c r="B15" s="80" t="s">
        <v>46</v>
      </c>
      <c r="C15" s="234" t="s">
        <v>126</v>
      </c>
      <c r="D15" s="234" t="s">
        <v>124</v>
      </c>
      <c r="E15" s="173">
        <v>2</v>
      </c>
      <c r="F15" s="174">
        <v>2</v>
      </c>
      <c r="G15" s="174">
        <v>8</v>
      </c>
      <c r="H15" s="174">
        <v>81</v>
      </c>
      <c r="I15" s="175">
        <f t="shared" si="0"/>
        <v>128.81</v>
      </c>
      <c r="J15" s="174"/>
      <c r="K15" s="68">
        <f t="shared" si="1"/>
        <v>0</v>
      </c>
      <c r="L15" s="176">
        <f t="shared" si="2"/>
        <v>2</v>
      </c>
      <c r="M15" s="177">
        <f t="shared" si="3"/>
        <v>128.81</v>
      </c>
    </row>
    <row r="16" spans="2:28" s="38" customFormat="1" ht="20.100000000000001" customHeight="1">
      <c r="B16" s="80" t="s">
        <v>47</v>
      </c>
      <c r="C16" s="234" t="s">
        <v>59</v>
      </c>
      <c r="D16" s="234" t="s">
        <v>128</v>
      </c>
      <c r="E16" s="173">
        <v>1</v>
      </c>
      <c r="F16" s="174">
        <v>2</v>
      </c>
      <c r="G16" s="174">
        <v>22</v>
      </c>
      <c r="H16" s="174">
        <v>15</v>
      </c>
      <c r="I16" s="175">
        <f t="shared" si="0"/>
        <v>142.15</v>
      </c>
      <c r="J16" s="174"/>
      <c r="K16" s="68">
        <f t="shared" si="1"/>
        <v>0</v>
      </c>
      <c r="L16" s="176">
        <f t="shared" si="2"/>
        <v>1</v>
      </c>
      <c r="M16" s="177">
        <f t="shared" si="3"/>
        <v>142.15</v>
      </c>
    </row>
    <row r="17" spans="2:28" s="38" customFormat="1" ht="20.100000000000001" customHeight="1">
      <c r="B17" s="80" t="s">
        <v>48</v>
      </c>
      <c r="C17" s="235" t="s">
        <v>57</v>
      </c>
      <c r="D17" s="235" t="s">
        <v>128</v>
      </c>
      <c r="E17" s="173">
        <v>2</v>
      </c>
      <c r="F17" s="174">
        <v>2</v>
      </c>
      <c r="G17" s="174">
        <v>36</v>
      </c>
      <c r="H17" s="174">
        <v>25</v>
      </c>
      <c r="I17" s="175">
        <f t="shared" si="0"/>
        <v>156.25</v>
      </c>
      <c r="J17" s="174"/>
      <c r="K17" s="68">
        <f t="shared" si="1"/>
        <v>1</v>
      </c>
      <c r="L17" s="176">
        <f t="shared" si="2"/>
        <v>1</v>
      </c>
      <c r="M17" s="177">
        <f t="shared" si="3"/>
        <v>156.25</v>
      </c>
      <c r="N17" s="178"/>
    </row>
    <row r="18" spans="2:28" s="38" customFormat="1" ht="20.100000000000001" customHeight="1">
      <c r="B18" s="80" t="s">
        <v>61</v>
      </c>
      <c r="C18" s="234" t="s">
        <v>60</v>
      </c>
      <c r="D18" s="234" t="s">
        <v>128</v>
      </c>
      <c r="E18" s="173">
        <v>0</v>
      </c>
      <c r="F18" s="174">
        <v>3</v>
      </c>
      <c r="G18" s="174">
        <v>47</v>
      </c>
      <c r="H18" s="174">
        <v>6</v>
      </c>
      <c r="I18" s="175">
        <f t="shared" si="0"/>
        <v>227.06</v>
      </c>
      <c r="J18" s="174"/>
      <c r="K18" s="68">
        <f t="shared" si="1"/>
        <v>2</v>
      </c>
      <c r="L18" s="176">
        <f t="shared" si="2"/>
        <v>-2</v>
      </c>
      <c r="M18" s="177">
        <f t="shared" si="3"/>
        <v>227.06</v>
      </c>
    </row>
    <row r="19" spans="2:28" s="38" customFormat="1" ht="20.100000000000001" customHeight="1">
      <c r="B19" s="80" t="s">
        <v>62</v>
      </c>
      <c r="C19" s="104"/>
      <c r="D19" s="112"/>
      <c r="E19" s="173"/>
      <c r="F19" s="174"/>
      <c r="G19" s="174"/>
      <c r="H19" s="174"/>
      <c r="I19" s="175"/>
      <c r="J19" s="174"/>
      <c r="K19" s="68"/>
      <c r="L19" s="176"/>
      <c r="M19" s="177"/>
    </row>
    <row r="20" spans="2:28" s="38" customFormat="1" ht="20.100000000000001" customHeight="1">
      <c r="B20" s="80" t="s">
        <v>63</v>
      </c>
      <c r="C20" s="104"/>
      <c r="D20" s="112"/>
      <c r="E20" s="173"/>
      <c r="F20" s="174"/>
      <c r="G20" s="174"/>
      <c r="H20" s="174"/>
      <c r="I20" s="175"/>
      <c r="J20" s="174"/>
      <c r="K20" s="68"/>
      <c r="L20" s="176"/>
      <c r="M20" s="177"/>
    </row>
    <row r="21" spans="2:28" s="38" customFormat="1" ht="20.100000000000001" customHeight="1">
      <c r="B21" s="80" t="s">
        <v>64</v>
      </c>
      <c r="C21" s="104"/>
      <c r="D21" s="112"/>
      <c r="E21" s="173"/>
      <c r="F21" s="174"/>
      <c r="G21" s="174"/>
      <c r="H21" s="174"/>
      <c r="I21" s="175"/>
      <c r="J21" s="174"/>
      <c r="K21" s="68"/>
      <c r="L21" s="176"/>
      <c r="M21" s="177"/>
    </row>
    <row r="22" spans="2:28" s="38" customFormat="1" ht="20.100000000000001" customHeight="1">
      <c r="B22" s="80" t="s">
        <v>65</v>
      </c>
      <c r="C22" s="116"/>
      <c r="D22" s="112"/>
      <c r="E22" s="173"/>
      <c r="F22" s="174"/>
      <c r="G22" s="174"/>
      <c r="H22" s="174"/>
      <c r="I22" s="175"/>
      <c r="J22" s="174"/>
      <c r="K22" s="68"/>
      <c r="L22" s="176"/>
      <c r="M22" s="177"/>
    </row>
    <row r="23" spans="2:28" ht="19.5" customHeight="1">
      <c r="B23" s="80" t="s">
        <v>66</v>
      </c>
      <c r="C23" s="104"/>
      <c r="D23" s="112"/>
      <c r="E23" s="173"/>
      <c r="F23" s="174"/>
      <c r="G23" s="174"/>
      <c r="H23" s="174"/>
      <c r="I23" s="175"/>
      <c r="J23" s="174"/>
      <c r="K23" s="68"/>
      <c r="L23" s="176"/>
      <c r="M23" s="177"/>
      <c r="P23" s="179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</row>
    <row r="24" spans="2:28" ht="19.5" customHeight="1">
      <c r="B24" s="80" t="s">
        <v>67</v>
      </c>
      <c r="C24" s="104"/>
      <c r="D24" s="105"/>
      <c r="E24" s="173"/>
      <c r="F24" s="174"/>
      <c r="G24" s="174"/>
      <c r="H24" s="174"/>
      <c r="I24" s="175"/>
      <c r="J24" s="174"/>
      <c r="K24" s="68"/>
      <c r="L24" s="176"/>
      <c r="M24" s="177"/>
    </row>
    <row r="25" spans="2:28" ht="19.5" customHeight="1">
      <c r="B25" s="80" t="s">
        <v>68</v>
      </c>
      <c r="C25" s="104"/>
      <c r="D25" s="112"/>
      <c r="E25" s="173"/>
      <c r="F25" s="174"/>
      <c r="G25" s="174"/>
      <c r="H25" s="174"/>
      <c r="I25" s="175"/>
      <c r="J25" s="174"/>
      <c r="K25" s="68"/>
      <c r="L25" s="176"/>
      <c r="M25" s="177"/>
    </row>
    <row r="26" spans="2:28" ht="19.5" customHeight="1">
      <c r="B26" s="80" t="s">
        <v>69</v>
      </c>
      <c r="C26" s="180"/>
      <c r="D26" s="181"/>
      <c r="E26" s="173"/>
      <c r="F26" s="174"/>
      <c r="G26" s="174"/>
      <c r="H26" s="174"/>
      <c r="I26" s="175"/>
      <c r="J26" s="174"/>
      <c r="K26" s="68"/>
      <c r="L26" s="176"/>
      <c r="M26" s="177"/>
    </row>
    <row r="27" spans="2:28" ht="19.5" customHeight="1">
      <c r="B27" s="80" t="s">
        <v>70</v>
      </c>
      <c r="C27" s="180"/>
      <c r="D27" s="181"/>
      <c r="E27" s="173"/>
      <c r="F27" s="174"/>
      <c r="G27" s="174"/>
      <c r="H27" s="174"/>
      <c r="I27" s="175"/>
      <c r="J27" s="174"/>
      <c r="K27" s="68"/>
      <c r="L27" s="176"/>
      <c r="M27" s="177"/>
      <c r="N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</row>
    <row r="28" spans="2:28" ht="19.5" customHeight="1">
      <c r="B28" s="80" t="s">
        <v>71</v>
      </c>
      <c r="C28" s="182"/>
      <c r="D28" s="183"/>
      <c r="E28" s="173"/>
      <c r="F28" s="174"/>
      <c r="G28" s="174"/>
      <c r="H28" s="174"/>
      <c r="I28" s="175"/>
      <c r="J28" s="174"/>
      <c r="K28" s="68"/>
      <c r="L28" s="176"/>
      <c r="M28" s="177"/>
    </row>
    <row r="29" spans="2:28" ht="19.5" customHeight="1">
      <c r="B29" s="80" t="s">
        <v>72</v>
      </c>
      <c r="C29" s="180"/>
      <c r="D29" s="181"/>
      <c r="E29" s="173"/>
      <c r="F29" s="174"/>
      <c r="G29" s="174"/>
      <c r="H29" s="174"/>
      <c r="I29" s="175"/>
      <c r="J29" s="174"/>
      <c r="K29" s="68"/>
      <c r="L29" s="176"/>
      <c r="M29" s="177"/>
      <c r="N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</row>
    <row r="30" spans="2:28" ht="19.5" customHeight="1">
      <c r="B30" s="80" t="s">
        <v>73</v>
      </c>
      <c r="C30" s="180"/>
      <c r="D30" s="184"/>
      <c r="E30" s="173"/>
      <c r="F30" s="174"/>
      <c r="G30" s="174"/>
      <c r="H30" s="174"/>
      <c r="I30" s="175"/>
      <c r="J30" s="174"/>
      <c r="K30" s="68"/>
      <c r="L30" s="176"/>
      <c r="M30" s="177"/>
    </row>
    <row r="31" spans="2:28" ht="19.5" customHeight="1">
      <c r="B31" s="80" t="s">
        <v>75</v>
      </c>
      <c r="C31" s="185"/>
      <c r="D31" s="186"/>
      <c r="E31" s="173"/>
      <c r="F31" s="174"/>
      <c r="G31" s="174"/>
      <c r="H31" s="174"/>
      <c r="I31" s="175"/>
      <c r="J31" s="174"/>
      <c r="K31" s="68"/>
      <c r="L31" s="176"/>
      <c r="M31" s="177"/>
    </row>
    <row r="32" spans="2:28" ht="19.5" customHeight="1">
      <c r="B32" s="80" t="s">
        <v>76</v>
      </c>
      <c r="C32" s="180"/>
      <c r="D32" s="181"/>
      <c r="E32" s="173"/>
      <c r="F32" s="174"/>
      <c r="G32" s="174"/>
      <c r="H32" s="174"/>
      <c r="I32" s="175"/>
      <c r="J32" s="174"/>
      <c r="K32" s="68"/>
      <c r="L32" s="176"/>
      <c r="M32" s="177"/>
      <c r="N32" s="38"/>
      <c r="S32" s="38"/>
      <c r="T32" s="38"/>
      <c r="U32" s="38"/>
      <c r="V32" s="38"/>
      <c r="W32" s="38"/>
      <c r="X32" s="38"/>
      <c r="Y32" s="38"/>
      <c r="Z32" s="38"/>
      <c r="AA32" s="38"/>
      <c r="AB32" s="38"/>
    </row>
    <row r="33" spans="2:28" ht="19.5" customHeight="1">
      <c r="B33" s="80" t="s">
        <v>77</v>
      </c>
      <c r="C33" s="180"/>
      <c r="D33" s="181"/>
      <c r="E33" s="173"/>
      <c r="F33" s="174"/>
      <c r="G33" s="174"/>
      <c r="H33" s="174"/>
      <c r="I33" s="175"/>
      <c r="J33" s="174"/>
      <c r="K33" s="68"/>
      <c r="L33" s="176"/>
      <c r="M33" s="177"/>
    </row>
    <row r="34" spans="2:28" ht="19.5" customHeight="1">
      <c r="B34" s="80" t="s">
        <v>78</v>
      </c>
      <c r="C34" s="180"/>
      <c r="D34" s="181"/>
      <c r="E34" s="173"/>
      <c r="F34" s="174"/>
      <c r="G34" s="174"/>
      <c r="H34" s="174"/>
      <c r="I34" s="175"/>
      <c r="J34" s="174"/>
      <c r="K34" s="68"/>
      <c r="L34" s="176"/>
      <c r="M34" s="177"/>
    </row>
    <row r="35" spans="2:28" ht="19.5" customHeight="1">
      <c r="B35" s="80" t="s">
        <v>79</v>
      </c>
      <c r="C35" s="180"/>
      <c r="D35" s="181"/>
      <c r="E35" s="173"/>
      <c r="F35" s="174"/>
      <c r="G35" s="174"/>
      <c r="H35" s="174"/>
      <c r="I35" s="175"/>
      <c r="J35" s="174"/>
      <c r="K35" s="68"/>
      <c r="L35" s="176"/>
      <c r="M35" s="177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</row>
    <row r="36" spans="2:28" ht="19.5" customHeight="1">
      <c r="B36" s="80" t="s">
        <v>105</v>
      </c>
      <c r="C36" s="187"/>
      <c r="D36" s="188"/>
      <c r="E36" s="189"/>
      <c r="F36" s="190"/>
      <c r="G36" s="190"/>
      <c r="H36" s="190"/>
      <c r="I36" s="191"/>
      <c r="J36" s="190"/>
      <c r="K36" s="86"/>
      <c r="L36" s="192"/>
      <c r="M36" s="193"/>
    </row>
    <row r="37" spans="2:28" s="38" customFormat="1" ht="18.75" customHeight="1">
      <c r="C37" s="96"/>
      <c r="D37" s="97"/>
      <c r="E37" s="98"/>
      <c r="F37" s="98"/>
      <c r="G37" s="98"/>
      <c r="H37" s="98"/>
      <c r="I37" s="98"/>
      <c r="J37" s="63"/>
      <c r="K37" s="99"/>
      <c r="L37" s="100"/>
      <c r="M37" s="98"/>
      <c r="N37" s="100"/>
    </row>
    <row r="38" spans="2:28" s="38" customFormat="1" ht="16.5" customHeight="1">
      <c r="C38" s="101"/>
      <c r="D38" s="96"/>
      <c r="E38" s="102"/>
      <c r="F38" s="102"/>
      <c r="G38" s="102"/>
      <c r="H38" s="102"/>
      <c r="I38" s="102"/>
      <c r="J38" s="63"/>
      <c r="K38" s="102"/>
      <c r="M38" s="103"/>
    </row>
    <row r="39" spans="2:28" s="38" customFormat="1" ht="15">
      <c r="B39" s="93"/>
      <c r="C39" s="238">
        <v>44675</v>
      </c>
      <c r="D39" s="96" t="s">
        <v>132</v>
      </c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</row>
    <row r="40" spans="2:28" s="38" customFormat="1" ht="19.899999999999999" customHeight="1">
      <c r="B40" s="96"/>
      <c r="C40" s="38">
        <v>12.45</v>
      </c>
      <c r="D40" s="239" t="s">
        <v>133</v>
      </c>
    </row>
    <row r="41" spans="2:28" s="38" customFormat="1" ht="19.899999999999999" customHeight="1">
      <c r="B41" s="96"/>
    </row>
    <row r="42" spans="2:28" s="38" customFormat="1" ht="19.899999999999999" customHeight="1">
      <c r="B42" s="96"/>
    </row>
    <row r="43" spans="2:28" s="38" customFormat="1" ht="19.899999999999999" customHeight="1">
      <c r="B43" s="96"/>
    </row>
    <row r="44" spans="2:28" s="38" customFormat="1" ht="19.899999999999999" customHeight="1">
      <c r="B44" s="96"/>
    </row>
    <row r="45" spans="2:28" s="38" customFormat="1">
      <c r="B45" s="96"/>
    </row>
    <row r="46" spans="2:28" s="38" customFormat="1">
      <c r="B46" s="96"/>
    </row>
    <row r="47" spans="2:28" s="38" customFormat="1">
      <c r="B47" s="96"/>
    </row>
    <row r="48" spans="2:28" s="38" customFormat="1">
      <c r="B48" s="96"/>
    </row>
    <row r="49" spans="2:2" s="38" customFormat="1">
      <c r="B49" s="96"/>
    </row>
    <row r="50" spans="2:2" s="38" customFormat="1">
      <c r="B50" s="96"/>
    </row>
    <row r="51" spans="2:2" s="38" customFormat="1">
      <c r="B51" s="96"/>
    </row>
    <row r="52" spans="2:2" s="38" customFormat="1">
      <c r="B52" s="96"/>
    </row>
    <row r="53" spans="2:2" s="38" customFormat="1">
      <c r="B53" s="96"/>
    </row>
    <row r="54" spans="2:2" s="38" customFormat="1">
      <c r="B54" s="96"/>
    </row>
    <row r="55" spans="2:2" s="38" customFormat="1">
      <c r="B55" s="96"/>
    </row>
    <row r="56" spans="2:2" s="38" customFormat="1">
      <c r="B56" s="96"/>
    </row>
    <row r="57" spans="2:2" s="38" customFormat="1">
      <c r="B57" s="96"/>
    </row>
    <row r="58" spans="2:2" s="38" customFormat="1">
      <c r="B58" s="96"/>
    </row>
    <row r="59" spans="2:2" s="38" customFormat="1">
      <c r="B59" s="96"/>
    </row>
    <row r="60" spans="2:2" s="38" customFormat="1">
      <c r="B60" s="96"/>
    </row>
    <row r="61" spans="2:2" s="38" customFormat="1">
      <c r="B61" s="96"/>
    </row>
    <row r="62" spans="2:2" s="38" customFormat="1">
      <c r="B62" s="96"/>
    </row>
    <row r="63" spans="2:2" s="38" customFormat="1">
      <c r="B63" s="96"/>
    </row>
    <row r="64" spans="2:2" s="38" customFormat="1">
      <c r="B64" s="96"/>
    </row>
    <row r="65" spans="2:2" s="38" customFormat="1">
      <c r="B65" s="96"/>
    </row>
    <row r="66" spans="2:2" s="38" customFormat="1">
      <c r="B66" s="96"/>
    </row>
    <row r="67" spans="2:2" s="38" customFormat="1">
      <c r="B67" s="96"/>
    </row>
    <row r="68" spans="2:2" s="38" customFormat="1">
      <c r="B68" s="96"/>
    </row>
    <row r="69" spans="2:2" s="38" customFormat="1">
      <c r="B69" s="96"/>
    </row>
    <row r="70" spans="2:2" s="38" customFormat="1">
      <c r="B70" s="96"/>
    </row>
    <row r="71" spans="2:2" s="38" customFormat="1">
      <c r="B71" s="96"/>
    </row>
    <row r="72" spans="2:2" s="38" customFormat="1">
      <c r="B72" s="96"/>
    </row>
    <row r="73" spans="2:2" s="38" customFormat="1">
      <c r="B73" s="96"/>
    </row>
    <row r="74" spans="2:2" s="38" customFormat="1">
      <c r="B74" s="96"/>
    </row>
    <row r="75" spans="2:2" s="38" customFormat="1">
      <c r="B75" s="96"/>
    </row>
    <row r="76" spans="2:2" s="38" customFormat="1">
      <c r="B76" s="96"/>
    </row>
    <row r="77" spans="2:2" s="38" customFormat="1">
      <c r="B77" s="96"/>
    </row>
    <row r="78" spans="2:2" s="38" customFormat="1">
      <c r="B78" s="96"/>
    </row>
    <row r="79" spans="2:2" s="38" customFormat="1">
      <c r="B79" s="96"/>
    </row>
    <row r="80" spans="2:2" s="38" customFormat="1">
      <c r="B80" s="96"/>
    </row>
    <row r="81" spans="2:2" s="38" customFormat="1">
      <c r="B81" s="96"/>
    </row>
    <row r="82" spans="2:2" s="38" customFormat="1">
      <c r="B82" s="96"/>
    </row>
    <row r="83" spans="2:2" s="38" customFormat="1">
      <c r="B83" s="96"/>
    </row>
    <row r="84" spans="2:2" s="38" customFormat="1">
      <c r="B84" s="96"/>
    </row>
    <row r="85" spans="2:2" s="38" customFormat="1">
      <c r="B85" s="96"/>
    </row>
    <row r="86" spans="2:2" s="38" customFormat="1">
      <c r="B86" s="96"/>
    </row>
    <row r="87" spans="2:2" s="38" customFormat="1">
      <c r="B87" s="96"/>
    </row>
    <row r="88" spans="2:2" s="38" customFormat="1">
      <c r="B88" s="96"/>
    </row>
    <row r="89" spans="2:2" s="38" customFormat="1">
      <c r="B89" s="96"/>
    </row>
    <row r="90" spans="2:2" s="38" customFormat="1">
      <c r="B90" s="96"/>
    </row>
    <row r="91" spans="2:2" s="38" customFormat="1">
      <c r="B91" s="96"/>
    </row>
    <row r="92" spans="2:2" s="38" customFormat="1">
      <c r="B92" s="96"/>
    </row>
    <row r="93" spans="2:2" s="38" customFormat="1">
      <c r="B93" s="96"/>
    </row>
    <row r="94" spans="2:2" s="38" customFormat="1">
      <c r="B94" s="96"/>
    </row>
    <row r="95" spans="2:2" s="38" customFormat="1">
      <c r="B95" s="96"/>
    </row>
    <row r="96" spans="2:2" s="38" customFormat="1">
      <c r="B96" s="96"/>
    </row>
    <row r="97" spans="2:2" s="38" customFormat="1">
      <c r="B97" s="96"/>
    </row>
    <row r="98" spans="2:2" s="38" customFormat="1">
      <c r="B98" s="96"/>
    </row>
    <row r="99" spans="2:2" s="38" customFormat="1">
      <c r="B99" s="96"/>
    </row>
    <row r="100" spans="2:2" s="38" customFormat="1">
      <c r="B100" s="96"/>
    </row>
    <row r="101" spans="2:2" s="38" customFormat="1">
      <c r="B101" s="96"/>
    </row>
    <row r="102" spans="2:2" s="38" customFormat="1">
      <c r="B102" s="96"/>
    </row>
    <row r="103" spans="2:2" s="38" customFormat="1">
      <c r="B103" s="96"/>
    </row>
    <row r="104" spans="2:2" s="38" customFormat="1">
      <c r="B104" s="96"/>
    </row>
    <row r="105" spans="2:2" s="38" customFormat="1">
      <c r="B105" s="96"/>
    </row>
    <row r="106" spans="2:2" s="38" customFormat="1">
      <c r="B106" s="96"/>
    </row>
    <row r="107" spans="2:2" s="38" customFormat="1">
      <c r="B107" s="96"/>
    </row>
    <row r="108" spans="2:2" s="38" customFormat="1">
      <c r="B108" s="96"/>
    </row>
    <row r="109" spans="2:2" s="38" customFormat="1">
      <c r="B109" s="96"/>
    </row>
  </sheetData>
  <autoFilter ref="B11:AB25"/>
  <sortState ref="C12:M18">
    <sortCondition descending="1" ref="L12:L18"/>
    <sortCondition ref="M12:M18"/>
  </sortState>
  <mergeCells count="8">
    <mergeCell ref="D7:K7"/>
    <mergeCell ref="J9:K9"/>
    <mergeCell ref="F10:H10"/>
    <mergeCell ref="D4:K4"/>
    <mergeCell ref="S4:T4"/>
    <mergeCell ref="D5:K5"/>
    <mergeCell ref="S5:T5"/>
    <mergeCell ref="D6:K6"/>
  </mergeCells>
  <dataValidations count="2">
    <dataValidation type="list" allowBlank="1" showInputMessage="1" showErrorMessage="1" sqref="J12:J36">
      <formula1>"30,60,90,120,150"</formula1>
      <formula2>0</formula2>
    </dataValidation>
    <dataValidation type="list" allowBlank="1" showInputMessage="1" showErrorMessage="1" sqref="E12:E16 E22:F22">
      <formula1>"0,1,2,3,4,5"</formula1>
      <formula2>0</formula2>
    </dataValidation>
  </dataValidations>
  <pageMargins left="0.27569444444444402" right="0.31527777777777799" top="0.51180555555555596" bottom="0.51180555555555596" header="0.511811023622047" footer="0.511811023622047"/>
  <pageSetup paperSize="9" scale="90" orientation="landscape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66"/>
  <sheetViews>
    <sheetView zoomScaleNormal="100" workbookViewId="0">
      <selection activeCell="I15" sqref="I15"/>
    </sheetView>
  </sheetViews>
  <sheetFormatPr defaultColWidth="6.42578125" defaultRowHeight="12.75"/>
  <cols>
    <col min="1" max="1" width="1.7109375" customWidth="1"/>
    <col min="2" max="2" width="5.28515625" customWidth="1"/>
    <col min="3" max="3" width="27" customWidth="1"/>
    <col min="4" max="4" width="32" customWidth="1"/>
    <col min="5" max="5" width="7.140625" customWidth="1"/>
    <col min="6" max="8" width="4.7109375" customWidth="1"/>
    <col min="9" max="9" width="9.28515625" customWidth="1"/>
    <col min="10" max="10" width="9.140625" customWidth="1"/>
    <col min="11" max="11" width="9.85546875" customWidth="1"/>
    <col min="12" max="12" width="9" customWidth="1"/>
    <col min="13" max="13" width="12.28515625" customWidth="1"/>
    <col min="14" max="14" width="6.7109375" customWidth="1"/>
    <col min="15" max="15" width="13" customWidth="1"/>
    <col min="16" max="16" width="3.7109375" customWidth="1"/>
    <col min="17" max="17" width="10.140625" customWidth="1"/>
    <col min="18" max="18" width="11.140625" customWidth="1"/>
  </cols>
  <sheetData>
    <row r="1" spans="2:28" ht="18">
      <c r="C1" s="21"/>
      <c r="D1" s="23" t="s">
        <v>83</v>
      </c>
      <c r="E1" s="23"/>
      <c r="F1" s="23"/>
      <c r="G1" s="23"/>
      <c r="H1" s="23"/>
      <c r="I1" s="24"/>
      <c r="K1" s="24"/>
      <c r="L1" s="24"/>
      <c r="M1" s="24"/>
    </row>
    <row r="2" spans="2:28" ht="15">
      <c r="C2" s="21"/>
      <c r="D2" t="s">
        <v>84</v>
      </c>
      <c r="J2" s="25"/>
      <c r="N2" s="25"/>
    </row>
    <row r="3" spans="2:28" s="26" customFormat="1" ht="15.75">
      <c r="C3" s="23"/>
      <c r="D3" s="25" t="s">
        <v>85</v>
      </c>
      <c r="P3" s="276"/>
      <c r="Q3" s="276"/>
      <c r="AA3" s="155"/>
      <c r="AB3" s="156"/>
    </row>
    <row r="4" spans="2:28" s="26" customFormat="1" ht="18.75" customHeight="1">
      <c r="C4" s="23"/>
      <c r="D4" s="256" t="s">
        <v>120</v>
      </c>
      <c r="E4" s="256"/>
      <c r="F4" s="256"/>
      <c r="G4" s="256"/>
      <c r="H4" s="256"/>
      <c r="I4" s="256"/>
      <c r="J4" s="256"/>
      <c r="K4" s="256"/>
      <c r="L4" s="129"/>
      <c r="M4" s="129"/>
      <c r="N4" s="157"/>
      <c r="O4" s="157"/>
      <c r="P4" s="277"/>
      <c r="Q4" s="277"/>
      <c r="R4" s="129"/>
      <c r="S4" s="129"/>
      <c r="T4" s="129"/>
      <c r="U4" s="129"/>
      <c r="V4" s="129"/>
      <c r="W4" s="23"/>
      <c r="X4" s="23"/>
      <c r="Y4" s="23"/>
      <c r="Z4" s="23"/>
      <c r="AA4" s="158"/>
      <c r="AB4" s="159"/>
    </row>
    <row r="5" spans="2:28" s="26" customFormat="1" ht="20.25">
      <c r="C5" s="23"/>
      <c r="D5" s="257" t="s">
        <v>106</v>
      </c>
      <c r="E5" s="257"/>
      <c r="F5" s="257"/>
      <c r="G5" s="257"/>
      <c r="H5" s="257"/>
      <c r="I5" s="257"/>
      <c r="J5" s="257"/>
      <c r="K5" s="257"/>
      <c r="M5" s="31"/>
      <c r="N5" s="157"/>
      <c r="O5" s="157"/>
      <c r="Q5" s="273" t="s">
        <v>22</v>
      </c>
      <c r="R5" s="273"/>
      <c r="S5" s="23"/>
      <c r="T5" s="23"/>
      <c r="U5" s="23"/>
      <c r="V5" s="23"/>
      <c r="W5" s="23"/>
      <c r="X5" s="23"/>
      <c r="Y5" s="23"/>
      <c r="Z5" s="23"/>
    </row>
    <row r="6" spans="2:28" s="26" customFormat="1" ht="20.25">
      <c r="C6" s="23"/>
      <c r="D6" s="258" t="str">
        <f>+Dati!H12</f>
        <v>AUGUSTA/BRUCOLI - PISCINA ASD ATHOL AUGUSTA</v>
      </c>
      <c r="E6" s="258"/>
      <c r="F6" s="258"/>
      <c r="G6" s="258"/>
      <c r="H6" s="258"/>
      <c r="I6" s="258"/>
      <c r="J6" s="258"/>
      <c r="K6" s="258"/>
      <c r="L6" s="32"/>
      <c r="M6" s="32"/>
      <c r="N6" s="32"/>
      <c r="O6" s="32"/>
      <c r="P6" s="32"/>
      <c r="Q6" s="266" t="s">
        <v>96</v>
      </c>
      <c r="R6" s="266"/>
      <c r="S6" s="32"/>
      <c r="T6" s="32"/>
      <c r="U6" s="32"/>
      <c r="V6" s="32"/>
      <c r="W6" s="23"/>
      <c r="X6" s="23"/>
      <c r="Y6" s="23"/>
      <c r="Z6" s="23"/>
    </row>
    <row r="7" spans="2:28" s="26" customFormat="1" ht="13.5" customHeight="1">
      <c r="C7" s="23"/>
      <c r="D7" s="260">
        <f>+Dati!H15</f>
        <v>44675</v>
      </c>
      <c r="E7" s="260"/>
      <c r="F7" s="260"/>
      <c r="G7" s="260"/>
      <c r="H7" s="260"/>
      <c r="I7" s="260"/>
      <c r="J7" s="260"/>
      <c r="K7" s="260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23"/>
      <c r="X7" s="23"/>
      <c r="Y7" s="23"/>
      <c r="Z7" s="23"/>
    </row>
    <row r="8" spans="2:28" s="26" customFormat="1" ht="15.75">
      <c r="C8" s="23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21"/>
      <c r="X8" s="23"/>
      <c r="Y8" s="23"/>
      <c r="Z8" s="23"/>
    </row>
    <row r="9" spans="2:28" ht="15.75">
      <c r="C9" s="21"/>
      <c r="E9" s="23"/>
      <c r="F9" s="23"/>
      <c r="G9" s="23"/>
      <c r="H9" s="23"/>
      <c r="I9" s="34"/>
      <c r="J9" s="274"/>
      <c r="K9" s="274"/>
      <c r="M9" s="259"/>
      <c r="N9" s="259"/>
      <c r="O9" s="259"/>
      <c r="P9" s="21"/>
      <c r="R9" s="36"/>
      <c r="S9" s="37"/>
      <c r="T9" s="23"/>
      <c r="U9" s="23"/>
      <c r="V9" s="23"/>
    </row>
    <row r="10" spans="2:28" s="46" customFormat="1" ht="33" customHeight="1">
      <c r="B10" s="161" t="s">
        <v>88</v>
      </c>
      <c r="C10" s="162" t="s">
        <v>26</v>
      </c>
      <c r="D10" s="163" t="s">
        <v>97</v>
      </c>
      <c r="E10" s="161" t="s">
        <v>98</v>
      </c>
      <c r="F10" s="275" t="s">
        <v>99</v>
      </c>
      <c r="G10" s="275"/>
      <c r="H10" s="275"/>
      <c r="I10" s="161" t="s">
        <v>100</v>
      </c>
      <c r="J10" s="161" t="s">
        <v>101</v>
      </c>
      <c r="K10" s="161" t="s">
        <v>102</v>
      </c>
      <c r="L10" s="39" t="s">
        <v>103</v>
      </c>
      <c r="M10" s="39" t="s">
        <v>104</v>
      </c>
      <c r="P10" s="164"/>
    </row>
    <row r="11" spans="2:28" s="46" customFormat="1" ht="9" customHeight="1">
      <c r="B11" s="165"/>
      <c r="C11" s="166"/>
      <c r="D11" s="166"/>
      <c r="E11" s="166"/>
      <c r="F11" s="166"/>
      <c r="G11" s="166"/>
      <c r="H11" s="166"/>
      <c r="I11" s="166"/>
      <c r="J11" s="166"/>
      <c r="K11" s="166"/>
      <c r="L11" s="167"/>
      <c r="P11" s="164"/>
    </row>
    <row r="12" spans="2:28" s="38" customFormat="1" ht="19.5" customHeight="1">
      <c r="B12" s="194" t="s">
        <v>43</v>
      </c>
      <c r="C12" s="195"/>
      <c r="D12" s="119"/>
      <c r="E12" s="174">
        <v>0</v>
      </c>
      <c r="F12" s="174">
        <v>0</v>
      </c>
      <c r="G12" s="174">
        <v>0</v>
      </c>
      <c r="H12" s="174">
        <v>0</v>
      </c>
      <c r="I12" s="175">
        <f>SUM(F12*60+G12+H12*0.01)</f>
        <v>0</v>
      </c>
      <c r="J12" s="174"/>
      <c r="K12" s="68">
        <f>IF(M12&lt;=150,0,IF(M12&gt;195,2,1))</f>
        <v>0</v>
      </c>
      <c r="L12" s="176"/>
      <c r="M12" s="177"/>
    </row>
    <row r="13" spans="2:28" s="38" customFormat="1" ht="19.5" customHeight="1">
      <c r="B13" s="194" t="s">
        <v>44</v>
      </c>
      <c r="C13" s="195"/>
      <c r="D13" s="119"/>
      <c r="E13" s="174">
        <v>0</v>
      </c>
      <c r="F13" s="174">
        <v>0</v>
      </c>
      <c r="G13" s="174">
        <v>0</v>
      </c>
      <c r="H13" s="174">
        <v>0</v>
      </c>
      <c r="I13" s="175">
        <v>0</v>
      </c>
      <c r="J13" s="174"/>
      <c r="K13" s="68">
        <f>IF(M13&lt;=150,0,IF(M13&gt;195,2,1))</f>
        <v>0</v>
      </c>
      <c r="L13" s="176"/>
      <c r="M13" s="177"/>
    </row>
    <row r="14" spans="2:28" s="38" customFormat="1" ht="19.5" customHeight="1">
      <c r="B14" s="194" t="s">
        <v>45</v>
      </c>
      <c r="C14" s="196"/>
      <c r="D14" s="112"/>
      <c r="E14" s="174"/>
      <c r="F14" s="174"/>
      <c r="G14" s="174"/>
      <c r="H14" s="174"/>
      <c r="I14" s="175">
        <v>0</v>
      </c>
      <c r="J14" s="174"/>
      <c r="K14" s="68">
        <f>IF(M14&lt;=150,0,IF(M14&gt;195,2,1))</f>
        <v>0</v>
      </c>
      <c r="L14" s="176"/>
      <c r="M14" s="177"/>
      <c r="P14" s="179"/>
    </row>
    <row r="15" spans="2:28" s="38" customFormat="1" ht="19.5" customHeight="1">
      <c r="B15" s="194" t="s">
        <v>46</v>
      </c>
      <c r="C15" s="197"/>
      <c r="D15" s="198"/>
      <c r="E15" s="174"/>
      <c r="F15" s="174"/>
      <c r="G15" s="174"/>
      <c r="H15" s="174"/>
      <c r="I15" s="175">
        <f>SUM(F15*60+G15+H15*0.01)</f>
        <v>0</v>
      </c>
      <c r="J15" s="174"/>
      <c r="K15" s="68">
        <f>IF(M15&lt;=150,0,IF(M15&gt;195,2,1))</f>
        <v>0</v>
      </c>
      <c r="L15" s="176"/>
      <c r="M15" s="177"/>
    </row>
    <row r="16" spans="2:28" s="38" customFormat="1" ht="19.5" customHeight="1">
      <c r="B16" s="194" t="s">
        <v>47</v>
      </c>
      <c r="C16" s="197"/>
      <c r="D16" s="198"/>
      <c r="E16" s="174"/>
      <c r="F16" s="174"/>
      <c r="G16" s="174"/>
      <c r="H16" s="174"/>
      <c r="I16" s="175">
        <f>SUM(F16*60+G16+H16*0.01)</f>
        <v>0</v>
      </c>
      <c r="J16" s="174"/>
      <c r="K16" s="68">
        <f>IF(M16&lt;=150,0,IF(M16&gt;195,2,1))</f>
        <v>0</v>
      </c>
      <c r="L16" s="176"/>
      <c r="M16" s="177"/>
    </row>
    <row r="17" spans="2:13" s="38" customFormat="1" ht="19.5" customHeight="1">
      <c r="B17" s="96"/>
      <c r="C17" s="101" t="s">
        <v>107</v>
      </c>
      <c r="D17" s="97" t="s">
        <v>50</v>
      </c>
    </row>
    <row r="18" spans="2:13" ht="19.5" customHeight="1">
      <c r="B18" s="96"/>
      <c r="C18" s="101" t="s">
        <v>51</v>
      </c>
      <c r="D18" s="96"/>
      <c r="E18" s="38"/>
      <c r="F18" s="38"/>
      <c r="G18" s="38"/>
      <c r="H18" s="38"/>
      <c r="I18" s="38"/>
      <c r="J18" s="38"/>
      <c r="K18" s="38"/>
      <c r="L18" s="38"/>
      <c r="M18" s="38"/>
    </row>
    <row r="19" spans="2:13" s="38" customFormat="1" ht="19.5" customHeight="1">
      <c r="B19" s="96"/>
    </row>
    <row r="20" spans="2:13" s="38" customFormat="1" ht="19.5" customHeight="1">
      <c r="B20" s="96"/>
    </row>
    <row r="21" spans="2:13" s="38" customFormat="1" ht="19.899999999999999" customHeight="1">
      <c r="B21" s="96"/>
    </row>
    <row r="22" spans="2:13" s="38" customFormat="1">
      <c r="B22" s="96"/>
    </row>
    <row r="23" spans="2:13" s="38" customFormat="1">
      <c r="B23" s="96"/>
    </row>
    <row r="24" spans="2:13" s="38" customFormat="1">
      <c r="B24" s="96"/>
    </row>
    <row r="25" spans="2:13" s="38" customFormat="1">
      <c r="B25" s="96"/>
    </row>
    <row r="26" spans="2:13" s="38" customFormat="1">
      <c r="B26" s="96"/>
    </row>
    <row r="27" spans="2:13" s="38" customFormat="1">
      <c r="B27" s="96"/>
    </row>
    <row r="28" spans="2:13" s="38" customFormat="1">
      <c r="B28" s="96"/>
    </row>
    <row r="29" spans="2:13" s="38" customFormat="1">
      <c r="B29" s="96"/>
    </row>
    <row r="30" spans="2:13" s="38" customFormat="1">
      <c r="B30" s="96"/>
    </row>
    <row r="31" spans="2:13" s="38" customFormat="1">
      <c r="B31" s="96"/>
    </row>
    <row r="32" spans="2:13" s="38" customFormat="1">
      <c r="B32" s="96"/>
    </row>
    <row r="33" spans="2:2" s="38" customFormat="1">
      <c r="B33" s="96"/>
    </row>
    <row r="34" spans="2:2" s="38" customFormat="1">
      <c r="B34" s="96"/>
    </row>
    <row r="35" spans="2:2" s="38" customFormat="1">
      <c r="B35" s="96"/>
    </row>
    <row r="36" spans="2:2" s="38" customFormat="1">
      <c r="B36" s="96"/>
    </row>
    <row r="37" spans="2:2" s="38" customFormat="1">
      <c r="B37" s="96"/>
    </row>
    <row r="38" spans="2:2" s="38" customFormat="1">
      <c r="B38" s="96"/>
    </row>
    <row r="39" spans="2:2" s="38" customFormat="1">
      <c r="B39" s="96"/>
    </row>
    <row r="40" spans="2:2" s="38" customFormat="1">
      <c r="B40" s="96"/>
    </row>
    <row r="41" spans="2:2" s="38" customFormat="1">
      <c r="B41" s="96"/>
    </row>
    <row r="42" spans="2:2" s="38" customFormat="1">
      <c r="B42" s="96"/>
    </row>
    <row r="43" spans="2:2" s="38" customFormat="1">
      <c r="B43" s="96"/>
    </row>
    <row r="44" spans="2:2" s="38" customFormat="1">
      <c r="B44" s="96"/>
    </row>
    <row r="45" spans="2:2" s="38" customFormat="1">
      <c r="B45" s="96"/>
    </row>
    <row r="46" spans="2:2" s="38" customFormat="1">
      <c r="B46" s="96"/>
    </row>
    <row r="47" spans="2:2" s="38" customFormat="1">
      <c r="B47" s="96"/>
    </row>
    <row r="48" spans="2:2" s="38" customFormat="1">
      <c r="B48" s="96"/>
    </row>
    <row r="49" spans="2:2" s="38" customFormat="1">
      <c r="B49" s="96"/>
    </row>
    <row r="50" spans="2:2" s="38" customFormat="1">
      <c r="B50" s="96"/>
    </row>
    <row r="51" spans="2:2" s="38" customFormat="1">
      <c r="B51" s="96"/>
    </row>
    <row r="52" spans="2:2" s="38" customFormat="1">
      <c r="B52" s="96"/>
    </row>
    <row r="53" spans="2:2" s="38" customFormat="1">
      <c r="B53" s="96"/>
    </row>
    <row r="54" spans="2:2" s="38" customFormat="1">
      <c r="B54" s="96"/>
    </row>
    <row r="55" spans="2:2" s="38" customFormat="1">
      <c r="B55" s="96"/>
    </row>
    <row r="56" spans="2:2" s="38" customFormat="1">
      <c r="B56" s="96"/>
    </row>
    <row r="57" spans="2:2" s="38" customFormat="1">
      <c r="B57" s="96"/>
    </row>
    <row r="58" spans="2:2" s="38" customFormat="1">
      <c r="B58" s="96"/>
    </row>
    <row r="59" spans="2:2" s="38" customFormat="1">
      <c r="B59" s="96"/>
    </row>
    <row r="60" spans="2:2" s="38" customFormat="1">
      <c r="B60" s="96"/>
    </row>
    <row r="61" spans="2:2" s="38" customFormat="1"/>
    <row r="62" spans="2:2" s="38" customFormat="1"/>
    <row r="63" spans="2:2" s="38" customFormat="1"/>
    <row r="64" spans="2:2" s="38" customFormat="1"/>
    <row r="65" s="38" customFormat="1"/>
    <row r="66" s="38" customFormat="1"/>
  </sheetData>
  <autoFilter ref="B11:AB21"/>
  <sortState ref="C12:M13">
    <sortCondition descending="1" ref="L12:L13"/>
    <sortCondition ref="M12:M13"/>
  </sortState>
  <mergeCells count="11">
    <mergeCell ref="P3:Q3"/>
    <mergeCell ref="D4:K4"/>
    <mergeCell ref="P4:Q4"/>
    <mergeCell ref="D5:K5"/>
    <mergeCell ref="Q5:R5"/>
    <mergeCell ref="F10:H10"/>
    <mergeCell ref="D6:K6"/>
    <mergeCell ref="Q6:R6"/>
    <mergeCell ref="D7:K7"/>
    <mergeCell ref="J9:K9"/>
    <mergeCell ref="M9:O9"/>
  </mergeCells>
  <dataValidations count="2">
    <dataValidation type="list" allowBlank="1" showInputMessage="1" showErrorMessage="1" sqref="J12:J16">
      <formula1>"30,60,90,120,150"</formula1>
      <formula2>0</formula2>
    </dataValidation>
    <dataValidation type="list" allowBlank="1" showInputMessage="1" showErrorMessage="1" sqref="E12:E16">
      <formula1>"0,1,2,3,4,5"</formula1>
      <formula2>0</formula2>
    </dataValidation>
  </dataValidations>
  <pageMargins left="0.27569444444444402" right="0.31527777777777799" top="0.51180555555555596" bottom="0.51180555555555596" header="0.511811023622047" footer="0.511811023622047"/>
  <pageSetup paperSize="9" scale="85" orientation="landscape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AMJ82"/>
  <sheetViews>
    <sheetView topLeftCell="A22" zoomScaleNormal="100" workbookViewId="0">
      <selection activeCell="D45" sqref="D45"/>
    </sheetView>
  </sheetViews>
  <sheetFormatPr defaultColWidth="6.42578125" defaultRowHeight="12.75"/>
  <cols>
    <col min="1" max="1" width="5" style="199" customWidth="1"/>
    <col min="2" max="2" width="1" style="199" customWidth="1"/>
    <col min="3" max="3" width="25" style="199" customWidth="1"/>
    <col min="4" max="4" width="29.7109375" style="199" customWidth="1"/>
    <col min="5" max="9" width="6.140625" style="199" customWidth="1"/>
    <col min="10" max="10" width="6.5703125" style="199" customWidth="1"/>
    <col min="11" max="11" width="9.85546875" style="199" customWidth="1"/>
    <col min="12" max="13" width="9.28515625" style="199" customWidth="1"/>
    <col min="14" max="14" width="10.7109375" style="199" customWidth="1"/>
    <col min="15" max="15" width="16.140625" style="199" customWidth="1"/>
    <col min="16" max="16" width="19.42578125" style="199" customWidth="1"/>
    <col min="17" max="1024" width="6.42578125" style="199"/>
  </cols>
  <sheetData>
    <row r="2" spans="1:23" ht="18">
      <c r="D2" s="200" t="s">
        <v>83</v>
      </c>
      <c r="E2" s="201"/>
      <c r="F2" s="201"/>
      <c r="G2" s="201"/>
      <c r="H2" s="201"/>
      <c r="I2" s="201"/>
      <c r="J2" s="201"/>
      <c r="K2" s="201"/>
    </row>
    <row r="3" spans="1:23">
      <c r="D3" s="202" t="s">
        <v>108</v>
      </c>
      <c r="H3" s="203"/>
      <c r="R3" s="203"/>
      <c r="S3" s="203"/>
    </row>
    <row r="4" spans="1:23" s="204" customFormat="1">
      <c r="D4" s="203" t="s">
        <v>85</v>
      </c>
    </row>
    <row r="5" spans="1:23" s="204" customFormat="1" ht="18" customHeight="1">
      <c r="D5" s="205"/>
      <c r="E5" s="205"/>
      <c r="F5" s="205"/>
      <c r="G5" s="205"/>
      <c r="H5" s="205"/>
      <c r="I5" s="205"/>
      <c r="J5" s="205"/>
      <c r="K5" s="205"/>
      <c r="L5" s="206"/>
      <c r="M5" s="206"/>
      <c r="O5" s="200"/>
      <c r="P5" s="200"/>
      <c r="Q5" s="200"/>
      <c r="R5" s="200"/>
      <c r="S5" s="200"/>
      <c r="T5" s="200"/>
      <c r="U5" s="200"/>
      <c r="V5" s="200"/>
      <c r="W5" s="200"/>
    </row>
    <row r="6" spans="1:23" s="204" customFormat="1" ht="15.75">
      <c r="D6" s="280" t="s">
        <v>120</v>
      </c>
      <c r="E6" s="280"/>
      <c r="F6" s="280"/>
      <c r="G6" s="280"/>
      <c r="H6" s="280"/>
      <c r="I6" s="280"/>
      <c r="J6" s="280"/>
      <c r="K6" s="280"/>
      <c r="L6" s="208"/>
      <c r="M6" s="208"/>
      <c r="N6" s="208"/>
      <c r="O6" s="200"/>
      <c r="P6" s="200"/>
      <c r="Q6" s="200"/>
      <c r="R6" s="209"/>
      <c r="S6" s="200"/>
      <c r="T6" s="200"/>
      <c r="U6" s="200"/>
      <c r="V6" s="200"/>
      <c r="W6" s="200"/>
    </row>
    <row r="7" spans="1:23" s="204" customFormat="1" ht="15.75">
      <c r="D7" s="280" t="s">
        <v>109</v>
      </c>
      <c r="E7" s="280"/>
      <c r="F7" s="280"/>
      <c r="G7" s="280"/>
      <c r="H7" s="280"/>
      <c r="I7" s="280"/>
      <c r="J7" s="280"/>
      <c r="K7" s="280"/>
      <c r="N7" s="200"/>
      <c r="O7" s="200"/>
      <c r="P7" s="200"/>
      <c r="Q7" s="200"/>
      <c r="R7" s="210"/>
      <c r="S7" s="200"/>
      <c r="T7" s="200"/>
      <c r="U7" s="200"/>
      <c r="V7" s="200"/>
      <c r="W7" s="200"/>
    </row>
    <row r="8" spans="1:23" s="204" customFormat="1" ht="10.5" customHeight="1">
      <c r="D8" s="200"/>
      <c r="E8" s="200"/>
      <c r="F8" s="200"/>
      <c r="G8" s="200"/>
      <c r="H8" s="200"/>
      <c r="I8" s="200"/>
      <c r="J8" s="200"/>
      <c r="N8" s="200"/>
      <c r="O8" s="200"/>
      <c r="P8" s="200"/>
      <c r="Q8" s="200"/>
      <c r="R8" s="210"/>
      <c r="S8" s="200"/>
      <c r="T8" s="200"/>
      <c r="U8" s="200"/>
      <c r="V8" s="200"/>
      <c r="W8" s="200"/>
    </row>
    <row r="9" spans="1:23" s="204" customFormat="1" ht="15.75">
      <c r="D9" s="280" t="s">
        <v>18</v>
      </c>
      <c r="E9" s="280"/>
      <c r="F9" s="280"/>
      <c r="G9" s="280"/>
      <c r="H9" s="280"/>
      <c r="I9" s="280"/>
      <c r="J9" s="280"/>
      <c r="K9" s="280"/>
      <c r="L9" s="210"/>
      <c r="M9" s="210"/>
      <c r="N9" s="209"/>
      <c r="O9" s="200"/>
      <c r="P9" s="200"/>
      <c r="Q9" s="200"/>
      <c r="R9" s="210"/>
      <c r="S9" s="200"/>
      <c r="T9" s="200"/>
      <c r="U9" s="200"/>
      <c r="V9" s="200"/>
      <c r="W9" s="200"/>
    </row>
    <row r="10" spans="1:23" ht="15.75">
      <c r="D10" s="281">
        <v>44646</v>
      </c>
      <c r="E10" s="281"/>
      <c r="F10" s="281"/>
      <c r="G10" s="281"/>
      <c r="H10" s="281"/>
      <c r="I10" s="281"/>
      <c r="J10" s="281"/>
      <c r="K10" s="281"/>
      <c r="L10" s="211"/>
      <c r="M10" s="211"/>
      <c r="N10" s="200"/>
      <c r="O10" s="200"/>
      <c r="P10" s="209"/>
      <c r="Q10" s="209"/>
      <c r="R10" s="210"/>
      <c r="S10" s="209"/>
      <c r="T10" s="209"/>
      <c r="U10" s="209"/>
      <c r="V10" s="209"/>
      <c r="W10" s="209"/>
    </row>
    <row r="12" spans="1:23" s="217" customFormat="1" ht="40.5" customHeight="1">
      <c r="A12" s="212" t="s">
        <v>88</v>
      </c>
      <c r="B12" s="212"/>
      <c r="C12" s="212" t="s">
        <v>26</v>
      </c>
      <c r="D12" s="213" t="s">
        <v>97</v>
      </c>
      <c r="E12" s="214" t="s">
        <v>110</v>
      </c>
      <c r="F12" s="215" t="s">
        <v>111</v>
      </c>
      <c r="G12" s="215" t="s">
        <v>112</v>
      </c>
      <c r="H12" s="282" t="s">
        <v>113</v>
      </c>
      <c r="I12" s="282"/>
      <c r="J12" s="282"/>
      <c r="K12" s="212" t="s">
        <v>114</v>
      </c>
      <c r="L12" s="216" t="s">
        <v>115</v>
      </c>
      <c r="M12" s="216" t="s">
        <v>116</v>
      </c>
      <c r="N12" s="212" t="s">
        <v>117</v>
      </c>
      <c r="Q12" s="218"/>
    </row>
    <row r="13" spans="1:23" s="217" customFormat="1" ht="6" customHeight="1">
      <c r="D13" s="219"/>
      <c r="Q13" s="218"/>
    </row>
    <row r="14" spans="1:23" s="225" customFormat="1" ht="15.75">
      <c r="A14" s="80" t="s">
        <v>43</v>
      </c>
      <c r="B14" s="207"/>
      <c r="C14" s="233" t="s">
        <v>125</v>
      </c>
      <c r="D14" s="233" t="s">
        <v>124</v>
      </c>
      <c r="E14" s="220">
        <v>330</v>
      </c>
      <c r="F14" s="221">
        <v>340</v>
      </c>
      <c r="G14" s="221">
        <v>380</v>
      </c>
      <c r="H14" s="221">
        <v>3</v>
      </c>
      <c r="I14" s="221">
        <v>1</v>
      </c>
      <c r="J14" s="221">
        <v>43</v>
      </c>
      <c r="K14" s="222">
        <f t="shared" ref="K14:K19" si="0">ROUND((H14*60+I14+J14*0.01),0)+L14</f>
        <v>181</v>
      </c>
      <c r="L14" s="223"/>
      <c r="M14" s="223"/>
      <c r="N14" s="224">
        <f t="shared" ref="N14:N19" si="1">+(E14+F14+G14-K14*2)*2-M14</f>
        <v>1376</v>
      </c>
      <c r="P14" s="199"/>
      <c r="Q14" s="199"/>
      <c r="R14" s="199"/>
      <c r="S14" s="199"/>
    </row>
    <row r="15" spans="1:23" s="225" customFormat="1" ht="15.75">
      <c r="A15" s="80" t="s">
        <v>44</v>
      </c>
      <c r="B15" s="207"/>
      <c r="C15" s="233" t="s">
        <v>122</v>
      </c>
      <c r="D15" s="233" t="s">
        <v>123</v>
      </c>
      <c r="E15" s="220">
        <v>275</v>
      </c>
      <c r="F15" s="221">
        <v>280</v>
      </c>
      <c r="G15" s="221">
        <v>250</v>
      </c>
      <c r="H15" s="221">
        <v>2</v>
      </c>
      <c r="I15" s="221">
        <v>48</v>
      </c>
      <c r="J15" s="221">
        <v>43</v>
      </c>
      <c r="K15" s="222">
        <f t="shared" si="0"/>
        <v>168</v>
      </c>
      <c r="L15" s="223"/>
      <c r="M15" s="223"/>
      <c r="N15" s="224">
        <f t="shared" si="1"/>
        <v>938</v>
      </c>
      <c r="P15" s="199"/>
      <c r="Q15" s="199"/>
      <c r="R15" s="199"/>
      <c r="S15" s="199"/>
    </row>
    <row r="16" spans="1:23" s="225" customFormat="1" ht="15.75">
      <c r="A16" s="80" t="s">
        <v>45</v>
      </c>
      <c r="B16" s="207"/>
      <c r="C16" s="233" t="s">
        <v>127</v>
      </c>
      <c r="D16" s="233" t="s">
        <v>123</v>
      </c>
      <c r="E16" s="220">
        <v>205</v>
      </c>
      <c r="F16" s="221">
        <v>185</v>
      </c>
      <c r="G16" s="221">
        <v>275</v>
      </c>
      <c r="H16" s="221">
        <v>2</v>
      </c>
      <c r="I16" s="221">
        <v>49</v>
      </c>
      <c r="J16" s="221">
        <v>37</v>
      </c>
      <c r="K16" s="222">
        <f t="shared" si="0"/>
        <v>169</v>
      </c>
      <c r="L16" s="223"/>
      <c r="M16" s="223"/>
      <c r="N16" s="224">
        <f t="shared" si="1"/>
        <v>654</v>
      </c>
      <c r="P16" s="199"/>
      <c r="Q16" s="199"/>
      <c r="R16" s="199"/>
      <c r="S16" s="199"/>
    </row>
    <row r="17" spans="1:21" s="225" customFormat="1" ht="15.75">
      <c r="A17" s="80" t="s">
        <v>46</v>
      </c>
      <c r="B17" s="207"/>
      <c r="C17" s="234" t="s">
        <v>126</v>
      </c>
      <c r="D17" s="234" t="s">
        <v>124</v>
      </c>
      <c r="E17" s="220">
        <v>235</v>
      </c>
      <c r="F17" s="221">
        <v>295</v>
      </c>
      <c r="G17" s="221">
        <v>135</v>
      </c>
      <c r="H17" s="221">
        <v>3</v>
      </c>
      <c r="I17" s="221">
        <v>3</v>
      </c>
      <c r="J17" s="221">
        <v>49</v>
      </c>
      <c r="K17" s="222">
        <f t="shared" si="0"/>
        <v>183</v>
      </c>
      <c r="L17" s="223"/>
      <c r="M17" s="223"/>
      <c r="N17" s="224">
        <f t="shared" si="1"/>
        <v>598</v>
      </c>
      <c r="P17" s="199"/>
      <c r="Q17" s="199"/>
      <c r="R17" s="199"/>
      <c r="S17" s="199"/>
    </row>
    <row r="18" spans="1:21" s="225" customFormat="1" ht="15.75">
      <c r="A18" s="80" t="s">
        <v>47</v>
      </c>
      <c r="B18" s="207"/>
      <c r="C18" s="234" t="s">
        <v>59</v>
      </c>
      <c r="D18" s="234" t="s">
        <v>128</v>
      </c>
      <c r="E18" s="220">
        <v>135</v>
      </c>
      <c r="F18" s="221">
        <v>235</v>
      </c>
      <c r="G18" s="221">
        <v>200</v>
      </c>
      <c r="H18" s="221">
        <v>3</v>
      </c>
      <c r="I18" s="221">
        <v>22</v>
      </c>
      <c r="J18" s="221">
        <v>12</v>
      </c>
      <c r="K18" s="222">
        <f t="shared" si="0"/>
        <v>202</v>
      </c>
      <c r="L18" s="223"/>
      <c r="M18" s="223"/>
      <c r="N18" s="224">
        <f t="shared" si="1"/>
        <v>332</v>
      </c>
      <c r="Q18" s="199"/>
    </row>
    <row r="19" spans="1:21" s="225" customFormat="1" ht="15.75">
      <c r="A19" s="80" t="s">
        <v>48</v>
      </c>
      <c r="B19" s="207"/>
      <c r="C19" s="235" t="s">
        <v>57</v>
      </c>
      <c r="D19" s="235" t="s">
        <v>128</v>
      </c>
      <c r="E19" s="220">
        <v>210</v>
      </c>
      <c r="F19" s="221">
        <v>200</v>
      </c>
      <c r="G19" s="221">
        <v>0</v>
      </c>
      <c r="H19" s="221">
        <v>3</v>
      </c>
      <c r="I19" s="221">
        <v>28</v>
      </c>
      <c r="J19" s="221">
        <v>9</v>
      </c>
      <c r="K19" s="222">
        <f t="shared" si="0"/>
        <v>208</v>
      </c>
      <c r="L19" s="223"/>
      <c r="M19" s="223"/>
      <c r="N19" s="224">
        <f t="shared" si="1"/>
        <v>-12</v>
      </c>
      <c r="P19" s="199"/>
      <c r="Q19" s="199"/>
      <c r="R19" s="199"/>
    </row>
    <row r="20" spans="1:21" s="225" customFormat="1" ht="15.75">
      <c r="A20" s="80" t="s">
        <v>61</v>
      </c>
      <c r="B20" s="207"/>
      <c r="C20" s="234" t="s">
        <v>60</v>
      </c>
      <c r="D20" s="234" t="s">
        <v>128</v>
      </c>
      <c r="E20" s="220"/>
      <c r="F20" s="221"/>
      <c r="G20" s="221"/>
      <c r="H20" s="221"/>
      <c r="I20" s="221"/>
      <c r="J20" s="221"/>
      <c r="K20" s="222">
        <f t="shared" ref="K20:K25" si="2">ROUND((H20*60+I20+J20*0.01),0)+L20</f>
        <v>0</v>
      </c>
      <c r="L20" s="223"/>
      <c r="M20" s="223"/>
      <c r="N20" s="224" t="s">
        <v>129</v>
      </c>
      <c r="P20" s="199"/>
      <c r="Q20" s="199"/>
      <c r="R20" s="199"/>
    </row>
    <row r="21" spans="1:21" s="225" customFormat="1" ht="15.75">
      <c r="A21" s="80" t="s">
        <v>62</v>
      </c>
      <c r="B21" s="207"/>
      <c r="C21" s="104"/>
      <c r="D21" s="112"/>
      <c r="E21" s="220"/>
      <c r="F21" s="221"/>
      <c r="G21" s="221"/>
      <c r="H21" s="221"/>
      <c r="I21" s="221"/>
      <c r="J21" s="221"/>
      <c r="K21" s="222">
        <f t="shared" si="2"/>
        <v>0</v>
      </c>
      <c r="L21" s="223"/>
      <c r="M21" s="223"/>
      <c r="N21" s="224">
        <f t="shared" ref="N21:N25" si="3">+(E21+F21+G21-K21*2)*2-M21</f>
        <v>0</v>
      </c>
      <c r="O21" s="199"/>
      <c r="P21" s="199"/>
      <c r="Q21" s="199"/>
      <c r="R21" s="199"/>
      <c r="S21" s="199"/>
    </row>
    <row r="22" spans="1:21" s="225" customFormat="1" ht="15.75">
      <c r="A22" s="80" t="s">
        <v>63</v>
      </c>
      <c r="B22" s="207"/>
      <c r="C22" s="104"/>
      <c r="D22" s="112"/>
      <c r="E22" s="220"/>
      <c r="F22" s="221"/>
      <c r="G22" s="221"/>
      <c r="H22" s="221"/>
      <c r="I22" s="221"/>
      <c r="J22" s="221"/>
      <c r="K22" s="222">
        <f t="shared" si="2"/>
        <v>0</v>
      </c>
      <c r="L22" s="223"/>
      <c r="M22" s="223"/>
      <c r="N22" s="224">
        <f t="shared" si="3"/>
        <v>0</v>
      </c>
      <c r="O22" s="199"/>
      <c r="P22" s="199"/>
      <c r="Q22" s="226"/>
    </row>
    <row r="23" spans="1:21" ht="15.75">
      <c r="A23" s="80" t="s">
        <v>64</v>
      </c>
      <c r="B23" s="207"/>
      <c r="C23" s="104"/>
      <c r="D23" s="112"/>
      <c r="E23" s="220"/>
      <c r="F23" s="221"/>
      <c r="G23" s="221"/>
      <c r="H23" s="221"/>
      <c r="I23" s="221"/>
      <c r="J23" s="221"/>
      <c r="K23" s="222">
        <f t="shared" si="2"/>
        <v>0</v>
      </c>
      <c r="L23" s="223"/>
      <c r="M23" s="223"/>
      <c r="N23" s="224">
        <f t="shared" si="3"/>
        <v>0</v>
      </c>
    </row>
    <row r="24" spans="1:21" ht="15.75">
      <c r="A24" s="80" t="s">
        <v>65</v>
      </c>
      <c r="B24" s="207"/>
      <c r="C24" s="104"/>
      <c r="D24" s="112"/>
      <c r="E24" s="220"/>
      <c r="F24" s="221"/>
      <c r="G24" s="221"/>
      <c r="H24" s="221"/>
      <c r="I24" s="221"/>
      <c r="J24" s="221"/>
      <c r="K24" s="222">
        <f t="shared" si="2"/>
        <v>0</v>
      </c>
      <c r="L24" s="223"/>
      <c r="M24" s="223"/>
      <c r="N24" s="224">
        <f t="shared" si="3"/>
        <v>0</v>
      </c>
    </row>
    <row r="25" spans="1:21" ht="15.75">
      <c r="A25" s="80" t="s">
        <v>66</v>
      </c>
      <c r="B25" s="207"/>
      <c r="C25" s="116"/>
      <c r="D25" s="112"/>
      <c r="E25" s="220"/>
      <c r="F25" s="221"/>
      <c r="G25" s="221"/>
      <c r="H25" s="221"/>
      <c r="I25" s="221"/>
      <c r="J25" s="221"/>
      <c r="K25" s="222">
        <f t="shared" si="2"/>
        <v>0</v>
      </c>
      <c r="L25" s="223"/>
      <c r="M25" s="223"/>
      <c r="N25" s="224">
        <f t="shared" si="3"/>
        <v>0</v>
      </c>
    </row>
    <row r="26" spans="1:21" ht="15.75">
      <c r="A26" s="80" t="s">
        <v>67</v>
      </c>
      <c r="B26" s="207"/>
      <c r="C26" s="104"/>
      <c r="D26" s="105"/>
      <c r="E26" s="220"/>
      <c r="F26" s="221"/>
      <c r="G26" s="221"/>
      <c r="H26" s="221"/>
      <c r="I26" s="221"/>
      <c r="J26" s="221"/>
      <c r="K26" s="222">
        <f t="shared" ref="K26:K40" si="4">ROUND((H26*60+I26+J26*0.01),0)+L26</f>
        <v>0</v>
      </c>
      <c r="L26" s="223"/>
      <c r="M26" s="223"/>
      <c r="N26" s="224">
        <f t="shared" ref="N26:N38" si="5">+(E26+F26+G26-K26*2)*2-M26</f>
        <v>0</v>
      </c>
    </row>
    <row r="27" spans="1:21" ht="15.75">
      <c r="A27" s="80" t="s">
        <v>68</v>
      </c>
      <c r="B27" s="207"/>
      <c r="C27" s="197"/>
      <c r="D27" s="181"/>
      <c r="E27" s="220"/>
      <c r="F27" s="221"/>
      <c r="G27" s="221"/>
      <c r="H27" s="221"/>
      <c r="I27" s="221"/>
      <c r="J27" s="221"/>
      <c r="K27" s="222">
        <f t="shared" si="4"/>
        <v>0</v>
      </c>
      <c r="L27" s="223"/>
      <c r="M27" s="223"/>
      <c r="N27" s="224">
        <f t="shared" si="5"/>
        <v>0</v>
      </c>
    </row>
    <row r="28" spans="1:21" s="225" customFormat="1" ht="15.75">
      <c r="A28" s="80" t="s">
        <v>69</v>
      </c>
      <c r="B28" s="207"/>
      <c r="C28" s="197"/>
      <c r="D28" s="181"/>
      <c r="E28" s="220"/>
      <c r="F28" s="221"/>
      <c r="G28" s="221"/>
      <c r="H28" s="221"/>
      <c r="I28" s="221"/>
      <c r="J28" s="221"/>
      <c r="K28" s="222">
        <f t="shared" si="4"/>
        <v>0</v>
      </c>
      <c r="L28" s="223"/>
      <c r="M28" s="223"/>
      <c r="N28" s="224">
        <f t="shared" si="5"/>
        <v>0</v>
      </c>
      <c r="O28" s="199"/>
      <c r="P28" s="199"/>
      <c r="U28" s="199"/>
    </row>
    <row r="29" spans="1:21" s="225" customFormat="1" ht="15.75">
      <c r="A29" s="80" t="s">
        <v>70</v>
      </c>
      <c r="B29" s="207"/>
      <c r="C29" s="197"/>
      <c r="D29" s="181"/>
      <c r="E29" s="220"/>
      <c r="F29" s="221"/>
      <c r="G29" s="221"/>
      <c r="H29" s="221"/>
      <c r="I29" s="221"/>
      <c r="J29" s="221"/>
      <c r="K29" s="222">
        <f t="shared" si="4"/>
        <v>0</v>
      </c>
      <c r="L29" s="223"/>
      <c r="M29" s="223"/>
      <c r="N29" s="224">
        <f t="shared" si="5"/>
        <v>0</v>
      </c>
      <c r="O29" s="199"/>
      <c r="P29" s="199"/>
      <c r="U29" s="199"/>
    </row>
    <row r="30" spans="1:21" s="225" customFormat="1" ht="15.75">
      <c r="A30" s="80" t="s">
        <v>71</v>
      </c>
      <c r="B30" s="207"/>
      <c r="C30" s="197"/>
      <c r="D30" s="181"/>
      <c r="E30" s="220"/>
      <c r="F30" s="221"/>
      <c r="G30" s="221"/>
      <c r="H30" s="221"/>
      <c r="I30" s="221"/>
      <c r="J30" s="221"/>
      <c r="K30" s="222">
        <f t="shared" si="4"/>
        <v>0</v>
      </c>
      <c r="L30" s="223"/>
      <c r="M30" s="223"/>
      <c r="N30" s="224">
        <f t="shared" si="5"/>
        <v>0</v>
      </c>
      <c r="O30" s="199"/>
      <c r="P30" s="199"/>
      <c r="U30" s="199"/>
    </row>
    <row r="31" spans="1:21" s="225" customFormat="1" ht="15.75">
      <c r="A31" s="80" t="s">
        <v>72</v>
      </c>
      <c r="B31" s="207"/>
      <c r="C31" s="197"/>
      <c r="D31" s="181"/>
      <c r="E31" s="220"/>
      <c r="F31" s="221"/>
      <c r="G31" s="221"/>
      <c r="H31" s="221"/>
      <c r="I31" s="221"/>
      <c r="J31" s="221"/>
      <c r="K31" s="222">
        <f t="shared" si="4"/>
        <v>0</v>
      </c>
      <c r="L31" s="223"/>
      <c r="M31" s="223"/>
      <c r="N31" s="224">
        <f t="shared" si="5"/>
        <v>0</v>
      </c>
      <c r="O31" s="199"/>
      <c r="P31" s="199"/>
      <c r="U31" s="199"/>
    </row>
    <row r="32" spans="1:21" s="225" customFormat="1" ht="15.75">
      <c r="A32" s="80" t="s">
        <v>73</v>
      </c>
      <c r="B32" s="207"/>
      <c r="C32" s="197"/>
      <c r="D32" s="181"/>
      <c r="E32" s="220"/>
      <c r="F32" s="221"/>
      <c r="G32" s="221"/>
      <c r="H32" s="221"/>
      <c r="I32" s="221"/>
      <c r="J32" s="221"/>
      <c r="K32" s="222">
        <f t="shared" si="4"/>
        <v>0</v>
      </c>
      <c r="L32" s="223"/>
      <c r="M32" s="223"/>
      <c r="N32" s="224">
        <f t="shared" si="5"/>
        <v>0</v>
      </c>
      <c r="O32" s="199"/>
      <c r="P32" s="199"/>
      <c r="U32" s="199"/>
    </row>
    <row r="33" spans="1:21" s="225" customFormat="1" ht="15.75">
      <c r="A33" s="80" t="s">
        <v>74</v>
      </c>
      <c r="B33" s="207"/>
      <c r="C33" s="227"/>
      <c r="D33" s="228"/>
      <c r="E33" s="220"/>
      <c r="F33" s="221"/>
      <c r="G33" s="221"/>
      <c r="H33" s="221"/>
      <c r="I33" s="221"/>
      <c r="J33" s="221"/>
      <c r="K33" s="222">
        <f t="shared" si="4"/>
        <v>0</v>
      </c>
      <c r="L33" s="223"/>
      <c r="M33" s="223"/>
      <c r="N33" s="224">
        <f t="shared" si="5"/>
        <v>0</v>
      </c>
      <c r="O33" s="199"/>
      <c r="P33" s="199"/>
      <c r="U33" s="199"/>
    </row>
    <row r="34" spans="1:21" s="225" customFormat="1" ht="15.75">
      <c r="A34" s="80" t="s">
        <v>75</v>
      </c>
      <c r="B34" s="207"/>
      <c r="C34" s="197"/>
      <c r="D34" s="184"/>
      <c r="E34" s="220"/>
      <c r="F34" s="221"/>
      <c r="G34" s="221"/>
      <c r="H34" s="221"/>
      <c r="I34" s="221"/>
      <c r="J34" s="221"/>
      <c r="K34" s="222">
        <f t="shared" si="4"/>
        <v>0</v>
      </c>
      <c r="L34" s="223"/>
      <c r="M34" s="223"/>
      <c r="N34" s="224">
        <f t="shared" si="5"/>
        <v>0</v>
      </c>
      <c r="O34" s="199"/>
      <c r="P34" s="199"/>
      <c r="U34" s="199"/>
    </row>
    <row r="35" spans="1:21" s="225" customFormat="1" ht="15.75">
      <c r="A35" s="80" t="s">
        <v>76</v>
      </c>
      <c r="B35" s="207"/>
      <c r="C35" s="229"/>
      <c r="D35" s="186"/>
      <c r="E35" s="220"/>
      <c r="F35" s="221"/>
      <c r="G35" s="221"/>
      <c r="H35" s="221"/>
      <c r="I35" s="221"/>
      <c r="J35" s="221"/>
      <c r="K35" s="222">
        <f t="shared" si="4"/>
        <v>0</v>
      </c>
      <c r="L35" s="223"/>
      <c r="M35" s="223"/>
      <c r="N35" s="224">
        <f t="shared" si="5"/>
        <v>0</v>
      </c>
      <c r="O35" s="199"/>
      <c r="P35" s="199"/>
      <c r="U35" s="199"/>
    </row>
    <row r="36" spans="1:21" s="225" customFormat="1" ht="15.75">
      <c r="A36" s="80" t="s">
        <v>77</v>
      </c>
      <c r="B36" s="207"/>
      <c r="C36" s="197"/>
      <c r="D36" s="181"/>
      <c r="E36" s="220"/>
      <c r="F36" s="221"/>
      <c r="G36" s="221"/>
      <c r="H36" s="221"/>
      <c r="I36" s="221"/>
      <c r="J36" s="221"/>
      <c r="K36" s="222">
        <f t="shared" si="4"/>
        <v>0</v>
      </c>
      <c r="L36" s="223"/>
      <c r="M36" s="223"/>
      <c r="N36" s="224">
        <f t="shared" si="5"/>
        <v>0</v>
      </c>
      <c r="O36" s="199"/>
      <c r="P36" s="199"/>
      <c r="U36" s="199"/>
    </row>
    <row r="37" spans="1:21" s="225" customFormat="1" ht="15.75">
      <c r="A37" s="80" t="s">
        <v>78</v>
      </c>
      <c r="B37" s="207"/>
      <c r="C37" s="229"/>
      <c r="D37" s="186"/>
      <c r="E37" s="220"/>
      <c r="F37" s="221"/>
      <c r="G37" s="221"/>
      <c r="H37" s="221"/>
      <c r="I37" s="221"/>
      <c r="J37" s="221"/>
      <c r="K37" s="222">
        <f t="shared" si="4"/>
        <v>0</v>
      </c>
      <c r="L37" s="223"/>
      <c r="M37" s="223"/>
      <c r="N37" s="224">
        <f t="shared" si="5"/>
        <v>0</v>
      </c>
      <c r="O37" s="199"/>
      <c r="P37" s="199"/>
      <c r="U37" s="199"/>
    </row>
    <row r="38" spans="1:21" s="225" customFormat="1" ht="15.75">
      <c r="A38" s="80" t="s">
        <v>79</v>
      </c>
      <c r="B38" s="207"/>
      <c r="C38" s="197"/>
      <c r="D38" s="181"/>
      <c r="E38" s="220"/>
      <c r="F38" s="221"/>
      <c r="G38" s="221"/>
      <c r="H38" s="221"/>
      <c r="I38" s="221"/>
      <c r="J38" s="221"/>
      <c r="K38" s="222">
        <f t="shared" si="4"/>
        <v>0</v>
      </c>
      <c r="L38" s="223"/>
      <c r="M38" s="223"/>
      <c r="N38" s="224">
        <f t="shared" si="5"/>
        <v>0</v>
      </c>
      <c r="O38" s="199"/>
      <c r="P38" s="199"/>
      <c r="U38" s="199"/>
    </row>
    <row r="39" spans="1:21" s="225" customFormat="1" ht="15.75">
      <c r="A39" s="80" t="s">
        <v>105</v>
      </c>
      <c r="B39" s="207"/>
      <c r="C39" s="197"/>
      <c r="D39" s="181"/>
      <c r="E39" s="220"/>
      <c r="F39" s="221"/>
      <c r="G39" s="221"/>
      <c r="H39" s="221"/>
      <c r="I39" s="221"/>
      <c r="J39" s="221"/>
      <c r="K39" s="222">
        <f t="shared" si="4"/>
        <v>0</v>
      </c>
      <c r="L39" s="223"/>
      <c r="M39" s="223"/>
      <c r="N39" s="224">
        <v>0</v>
      </c>
      <c r="O39" s="199"/>
      <c r="P39" s="199"/>
      <c r="U39" s="199"/>
    </row>
    <row r="40" spans="1:21" s="225" customFormat="1" ht="15.75">
      <c r="A40" s="80" t="s">
        <v>118</v>
      </c>
      <c r="B40" s="207"/>
      <c r="C40" s="197"/>
      <c r="D40" s="181"/>
      <c r="E40" s="220"/>
      <c r="F40" s="221"/>
      <c r="G40" s="221"/>
      <c r="H40" s="221"/>
      <c r="I40" s="221"/>
      <c r="J40" s="221"/>
      <c r="K40" s="222">
        <f t="shared" si="4"/>
        <v>0</v>
      </c>
      <c r="L40" s="223"/>
      <c r="M40" s="223"/>
      <c r="N40" s="224">
        <v>0</v>
      </c>
      <c r="O40" s="199"/>
      <c r="P40" s="199"/>
      <c r="U40" s="199"/>
    </row>
    <row r="41" spans="1:21" s="225" customFormat="1" ht="19.899999999999999" customHeight="1">
      <c r="A41" s="230"/>
      <c r="B41" s="207"/>
    </row>
    <row r="42" spans="1:21" s="225" customFormat="1" ht="19.899999999999999" customHeight="1">
      <c r="A42" s="38"/>
      <c r="B42" s="207"/>
      <c r="C42" s="237">
        <v>44675</v>
      </c>
      <c r="D42" s="97" t="s">
        <v>50</v>
      </c>
      <c r="E42" s="278"/>
      <c r="F42" s="278"/>
      <c r="G42" s="278"/>
      <c r="H42" s="63"/>
      <c r="I42" s="63"/>
      <c r="J42" s="63"/>
      <c r="K42" s="63"/>
      <c r="L42" s="63"/>
      <c r="M42" s="63"/>
      <c r="N42" s="38"/>
    </row>
    <row r="43" spans="1:21" s="225" customFormat="1" ht="19.899999999999999" customHeight="1">
      <c r="A43" s="38"/>
      <c r="B43" s="207"/>
      <c r="C43" s="101">
        <v>12.45</v>
      </c>
      <c r="D43" s="279" t="s">
        <v>131</v>
      </c>
      <c r="E43" s="279"/>
      <c r="F43" s="279"/>
      <c r="G43" s="279"/>
      <c r="H43" s="279"/>
      <c r="I43" s="63"/>
      <c r="J43" s="63"/>
      <c r="K43" s="63"/>
      <c r="L43" s="63"/>
      <c r="M43" s="63"/>
      <c r="N43" s="38"/>
    </row>
    <row r="44" spans="1:21" s="225" customFormat="1" ht="19.899999999999999" customHeight="1">
      <c r="A44" s="230"/>
      <c r="B44" s="207"/>
    </row>
    <row r="45" spans="1:21" s="225" customFormat="1" ht="19.899999999999999" customHeight="1">
      <c r="A45" s="230"/>
      <c r="B45" s="207"/>
    </row>
    <row r="46" spans="1:21" s="225" customFormat="1" ht="19.899999999999999" customHeight="1">
      <c r="A46" s="230"/>
      <c r="B46" s="207"/>
    </row>
    <row r="47" spans="1:21" s="225" customFormat="1" ht="19.899999999999999" customHeight="1">
      <c r="A47" s="230"/>
      <c r="B47" s="207"/>
    </row>
    <row r="48" spans="1:21" s="225" customFormat="1" ht="19.899999999999999" customHeight="1">
      <c r="A48" s="230"/>
      <c r="B48" s="207"/>
    </row>
    <row r="49" spans="1:256" s="225" customFormat="1" ht="19.899999999999999" customHeight="1">
      <c r="A49" s="230"/>
      <c r="B49" s="207"/>
    </row>
    <row r="50" spans="1:256" s="225" customFormat="1" ht="19.899999999999999" customHeight="1">
      <c r="A50" s="230"/>
      <c r="B50" s="207"/>
    </row>
    <row r="51" spans="1:256" s="225" customFormat="1" ht="19.899999999999999" customHeight="1">
      <c r="A51" s="230"/>
      <c r="B51" s="207"/>
    </row>
    <row r="52" spans="1:256" s="225" customFormat="1" ht="19.899999999999999" customHeight="1">
      <c r="A52" s="230"/>
      <c r="B52" s="207"/>
    </row>
    <row r="53" spans="1:256" s="225" customFormat="1" ht="19.899999999999999" customHeight="1">
      <c r="A53" s="230"/>
      <c r="B53" s="207"/>
    </row>
    <row r="54" spans="1:256" s="225" customFormat="1" ht="19.899999999999999" customHeight="1">
      <c r="A54" s="230"/>
      <c r="B54" s="207"/>
    </row>
    <row r="55" spans="1:256" s="225" customFormat="1" ht="19.899999999999999" customHeight="1">
      <c r="A55" s="230"/>
      <c r="B55" s="207"/>
    </row>
    <row r="56" spans="1:256" s="225" customFormat="1" ht="19.899999999999999" customHeight="1">
      <c r="A56" s="230"/>
      <c r="B56" s="207"/>
    </row>
    <row r="57" spans="1:256" s="225" customFormat="1" ht="19.899999999999999" customHeight="1">
      <c r="A57" s="230"/>
      <c r="B57" s="207"/>
    </row>
    <row r="58" spans="1:256" s="225" customFormat="1" ht="20.100000000000001" customHeight="1">
      <c r="A58" s="230"/>
      <c r="B58" s="230"/>
    </row>
    <row r="59" spans="1:256" s="225" customFormat="1" ht="20.100000000000001" customHeight="1">
      <c r="A59" s="230"/>
      <c r="B59" s="96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  <c r="BX59" s="38"/>
      <c r="BY59" s="38"/>
      <c r="BZ59" s="38"/>
      <c r="CA59" s="38"/>
      <c r="CB59" s="38"/>
      <c r="CC59" s="38"/>
      <c r="CD59" s="38"/>
      <c r="CE59" s="38"/>
      <c r="CF59" s="38"/>
      <c r="CG59" s="38"/>
      <c r="CH59" s="38"/>
      <c r="CI59" s="38"/>
      <c r="CJ59" s="38"/>
      <c r="CK59" s="38"/>
      <c r="CL59" s="38"/>
      <c r="CM59" s="38"/>
      <c r="CN59" s="38"/>
      <c r="CO59" s="38"/>
      <c r="CP59" s="38"/>
      <c r="CQ59" s="38"/>
      <c r="CR59" s="38"/>
      <c r="CS59" s="38"/>
      <c r="CT59" s="38"/>
      <c r="CU59" s="38"/>
      <c r="CV59" s="38"/>
      <c r="CW59" s="38"/>
      <c r="CX59" s="38"/>
      <c r="CY59" s="38"/>
      <c r="CZ59" s="38"/>
      <c r="DA59" s="38"/>
      <c r="DB59" s="38"/>
      <c r="DC59" s="38"/>
      <c r="DD59" s="38"/>
      <c r="DE59" s="38"/>
      <c r="DF59" s="38"/>
      <c r="DG59" s="38"/>
      <c r="DH59" s="38"/>
      <c r="DI59" s="38"/>
      <c r="DJ59" s="38"/>
      <c r="DK59" s="38"/>
      <c r="DL59" s="38"/>
      <c r="DM59" s="38"/>
      <c r="DN59" s="38"/>
      <c r="DO59" s="38"/>
      <c r="DP59" s="38"/>
      <c r="DQ59" s="38"/>
      <c r="DR59" s="38"/>
      <c r="DS59" s="38"/>
      <c r="DT59" s="38"/>
      <c r="DU59" s="38"/>
      <c r="DV59" s="38"/>
      <c r="DW59" s="38"/>
      <c r="DX59" s="38"/>
      <c r="DY59" s="38"/>
      <c r="DZ59" s="38"/>
      <c r="EA59" s="38"/>
      <c r="EB59" s="38"/>
      <c r="EC59" s="38"/>
      <c r="ED59" s="38"/>
      <c r="EE59" s="38"/>
      <c r="EF59" s="38"/>
      <c r="EG59" s="38"/>
      <c r="EH59" s="38"/>
      <c r="EI59" s="38"/>
      <c r="EJ59" s="38"/>
      <c r="EK59" s="38"/>
      <c r="EL59" s="38"/>
      <c r="EM59" s="38"/>
      <c r="EN59" s="38"/>
      <c r="EO59" s="38"/>
      <c r="EP59" s="38"/>
      <c r="EQ59" s="38"/>
      <c r="ER59" s="38"/>
      <c r="ES59" s="38"/>
      <c r="ET59" s="38"/>
      <c r="EU59" s="38"/>
      <c r="EV59" s="38"/>
      <c r="EW59" s="38"/>
      <c r="EX59" s="38"/>
      <c r="EY59" s="38"/>
      <c r="EZ59" s="38"/>
      <c r="FA59" s="38"/>
      <c r="FB59" s="38"/>
      <c r="FC59" s="38"/>
      <c r="FD59" s="38"/>
      <c r="FE59" s="38"/>
      <c r="FF59" s="38"/>
      <c r="FG59" s="38"/>
      <c r="FH59" s="38"/>
      <c r="FI59" s="38"/>
      <c r="FJ59" s="38"/>
      <c r="FK59" s="38"/>
      <c r="FL59" s="38"/>
      <c r="FM59" s="38"/>
      <c r="FN59" s="38"/>
      <c r="FO59" s="38"/>
      <c r="FP59" s="38"/>
      <c r="FQ59" s="38"/>
      <c r="FR59" s="38"/>
      <c r="FS59" s="38"/>
      <c r="FT59" s="38"/>
      <c r="FU59" s="38"/>
      <c r="FV59" s="38"/>
      <c r="FW59" s="38"/>
      <c r="FX59" s="38"/>
      <c r="FY59" s="38"/>
      <c r="FZ59" s="38"/>
      <c r="GA59" s="38"/>
      <c r="GB59" s="38"/>
      <c r="GC59" s="38"/>
      <c r="GD59" s="38"/>
      <c r="GE59" s="38"/>
      <c r="GF59" s="38"/>
      <c r="GG59" s="38"/>
      <c r="GH59" s="38"/>
      <c r="GI59" s="38"/>
      <c r="GJ59" s="38"/>
      <c r="GK59" s="38"/>
      <c r="GL59" s="38"/>
      <c r="GM59" s="38"/>
      <c r="GN59" s="38"/>
      <c r="GO59" s="38"/>
      <c r="GP59" s="38"/>
      <c r="GQ59" s="38"/>
      <c r="GR59" s="38"/>
      <c r="GS59" s="38"/>
      <c r="GT59" s="38"/>
      <c r="GU59" s="38"/>
      <c r="GV59" s="38"/>
      <c r="GW59" s="38"/>
      <c r="GX59" s="38"/>
      <c r="GY59" s="38"/>
      <c r="GZ59" s="38"/>
      <c r="HA59" s="38"/>
      <c r="HB59" s="38"/>
      <c r="HC59" s="38"/>
      <c r="HD59" s="38"/>
      <c r="HE59" s="38"/>
      <c r="HF59" s="38"/>
      <c r="HG59" s="38"/>
      <c r="HH59" s="38"/>
      <c r="HI59" s="38"/>
      <c r="HJ59" s="38"/>
      <c r="HK59" s="38"/>
      <c r="HL59" s="38"/>
      <c r="HM59" s="38"/>
      <c r="HN59" s="38"/>
      <c r="HO59" s="38"/>
      <c r="HP59" s="38"/>
      <c r="HQ59" s="38"/>
      <c r="HR59" s="38"/>
      <c r="HS59" s="38"/>
      <c r="HT59" s="38"/>
      <c r="HU59" s="38"/>
      <c r="HV59" s="38"/>
      <c r="HW59" s="38"/>
      <c r="HX59" s="38"/>
      <c r="HY59" s="38"/>
      <c r="HZ59" s="38"/>
      <c r="IA59" s="38"/>
      <c r="IB59" s="38"/>
      <c r="IC59" s="38"/>
      <c r="ID59" s="38"/>
      <c r="IE59" s="38"/>
      <c r="IF59" s="38"/>
      <c r="IG59" s="38"/>
      <c r="IH59" s="38"/>
      <c r="II59" s="38"/>
      <c r="IJ59" s="38"/>
      <c r="IK59" s="38"/>
      <c r="IL59" s="38"/>
      <c r="IM59" s="38"/>
      <c r="IN59" s="38"/>
      <c r="IO59" s="38"/>
      <c r="IP59" s="38"/>
      <c r="IQ59" s="38"/>
      <c r="IR59" s="38"/>
      <c r="IS59" s="38"/>
      <c r="IT59" s="38"/>
      <c r="IU59" s="38"/>
      <c r="IV59" s="38"/>
    </row>
    <row r="60" spans="1:256" s="225" customFormat="1" ht="20.100000000000001" customHeight="1">
      <c r="A60" s="230"/>
      <c r="B60" s="96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  <c r="CB60" s="38"/>
      <c r="CC60" s="38"/>
      <c r="CD60" s="38"/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38"/>
      <c r="CP60" s="38"/>
      <c r="CQ60" s="38"/>
      <c r="CR60" s="38"/>
      <c r="CS60" s="38"/>
      <c r="CT60" s="38"/>
      <c r="CU60" s="38"/>
      <c r="CV60" s="38"/>
      <c r="CW60" s="38"/>
      <c r="CX60" s="38"/>
      <c r="CY60" s="38"/>
      <c r="CZ60" s="38"/>
      <c r="DA60" s="38"/>
      <c r="DB60" s="38"/>
      <c r="DC60" s="38"/>
      <c r="DD60" s="38"/>
      <c r="DE60" s="38"/>
      <c r="DF60" s="38"/>
      <c r="DG60" s="38"/>
      <c r="DH60" s="38"/>
      <c r="DI60" s="38"/>
      <c r="DJ60" s="38"/>
      <c r="DK60" s="38"/>
      <c r="DL60" s="38"/>
      <c r="DM60" s="38"/>
      <c r="DN60" s="38"/>
      <c r="DO60" s="38"/>
      <c r="DP60" s="38"/>
      <c r="DQ60" s="38"/>
      <c r="DR60" s="38"/>
      <c r="DS60" s="38"/>
      <c r="DT60" s="38"/>
      <c r="DU60" s="38"/>
      <c r="DV60" s="38"/>
      <c r="DW60" s="38"/>
      <c r="DX60" s="38"/>
      <c r="DY60" s="38"/>
      <c r="DZ60" s="38"/>
      <c r="EA60" s="38"/>
      <c r="EB60" s="38"/>
      <c r="EC60" s="38"/>
      <c r="ED60" s="38"/>
      <c r="EE60" s="38"/>
      <c r="EF60" s="38"/>
      <c r="EG60" s="38"/>
      <c r="EH60" s="38"/>
      <c r="EI60" s="38"/>
      <c r="EJ60" s="38"/>
      <c r="EK60" s="38"/>
      <c r="EL60" s="38"/>
      <c r="EM60" s="38"/>
      <c r="EN60" s="38"/>
      <c r="EO60" s="38"/>
      <c r="EP60" s="38"/>
      <c r="EQ60" s="38"/>
      <c r="ER60" s="38"/>
      <c r="ES60" s="38"/>
      <c r="ET60" s="38"/>
      <c r="EU60" s="38"/>
      <c r="EV60" s="38"/>
      <c r="EW60" s="38"/>
      <c r="EX60" s="38"/>
      <c r="EY60" s="38"/>
      <c r="EZ60" s="38"/>
      <c r="FA60" s="38"/>
      <c r="FB60" s="38"/>
      <c r="FC60" s="38"/>
      <c r="FD60" s="38"/>
      <c r="FE60" s="38"/>
      <c r="FF60" s="38"/>
      <c r="FG60" s="38"/>
      <c r="FH60" s="38"/>
      <c r="FI60" s="38"/>
      <c r="FJ60" s="38"/>
      <c r="FK60" s="38"/>
      <c r="FL60" s="38"/>
      <c r="FM60" s="38"/>
      <c r="FN60" s="38"/>
      <c r="FO60" s="38"/>
      <c r="FP60" s="38"/>
      <c r="FQ60" s="38"/>
      <c r="FR60" s="38"/>
      <c r="FS60" s="38"/>
      <c r="FT60" s="38"/>
      <c r="FU60" s="38"/>
      <c r="FV60" s="38"/>
      <c r="FW60" s="38"/>
      <c r="FX60" s="38"/>
      <c r="FY60" s="38"/>
      <c r="FZ60" s="38"/>
      <c r="GA60" s="38"/>
      <c r="GB60" s="38"/>
      <c r="GC60" s="38"/>
      <c r="GD60" s="38"/>
      <c r="GE60" s="38"/>
      <c r="GF60" s="38"/>
      <c r="GG60" s="38"/>
      <c r="GH60" s="38"/>
      <c r="GI60" s="38"/>
      <c r="GJ60" s="38"/>
      <c r="GK60" s="38"/>
      <c r="GL60" s="38"/>
      <c r="GM60" s="38"/>
      <c r="GN60" s="38"/>
      <c r="GO60" s="38"/>
      <c r="GP60" s="38"/>
      <c r="GQ60" s="38"/>
      <c r="GR60" s="38"/>
      <c r="GS60" s="38"/>
      <c r="GT60" s="38"/>
      <c r="GU60" s="38"/>
      <c r="GV60" s="38"/>
      <c r="GW60" s="38"/>
      <c r="GX60" s="38"/>
      <c r="GY60" s="38"/>
      <c r="GZ60" s="38"/>
      <c r="HA60" s="38"/>
      <c r="HB60" s="38"/>
      <c r="HC60" s="38"/>
      <c r="HD60" s="38"/>
      <c r="HE60" s="38"/>
      <c r="HF60" s="38"/>
      <c r="HG60" s="38"/>
      <c r="HH60" s="38"/>
      <c r="HI60" s="38"/>
      <c r="HJ60" s="38"/>
      <c r="HK60" s="38"/>
      <c r="HL60" s="38"/>
      <c r="HM60" s="38"/>
      <c r="HN60" s="38"/>
      <c r="HO60" s="38"/>
      <c r="HP60" s="38"/>
      <c r="HQ60" s="38"/>
      <c r="HR60" s="38"/>
      <c r="HS60" s="38"/>
      <c r="HT60" s="38"/>
      <c r="HU60" s="38"/>
      <c r="HV60" s="38"/>
      <c r="HW60" s="38"/>
      <c r="HX60" s="38"/>
      <c r="HY60" s="38"/>
      <c r="HZ60" s="38"/>
      <c r="IA60" s="38"/>
      <c r="IB60" s="38"/>
      <c r="IC60" s="38"/>
      <c r="ID60" s="38"/>
      <c r="IE60" s="38"/>
      <c r="IF60" s="38"/>
      <c r="IG60" s="38"/>
      <c r="IH60" s="38"/>
      <c r="II60" s="38"/>
      <c r="IJ60" s="38"/>
      <c r="IK60" s="38"/>
      <c r="IL60" s="38"/>
      <c r="IM60" s="38"/>
      <c r="IN60" s="38"/>
      <c r="IO60" s="38"/>
      <c r="IP60" s="38"/>
      <c r="IQ60" s="38"/>
      <c r="IR60" s="38"/>
      <c r="IS60" s="38"/>
      <c r="IT60" s="38"/>
      <c r="IU60" s="38"/>
      <c r="IV60" s="38"/>
    </row>
    <row r="61" spans="1:256" s="225" customFormat="1" ht="20.100000000000001" customHeight="1">
      <c r="A61" s="230"/>
      <c r="B61" s="230"/>
    </row>
    <row r="62" spans="1:256" s="225" customFormat="1" ht="20.100000000000001" customHeight="1">
      <c r="A62" s="230"/>
      <c r="B62" s="230"/>
    </row>
    <row r="63" spans="1:256" s="225" customFormat="1" ht="20.100000000000001" customHeight="1">
      <c r="A63" s="230"/>
      <c r="B63" s="230"/>
    </row>
    <row r="64" spans="1:256" s="225" customFormat="1">
      <c r="A64" s="230"/>
      <c r="B64" s="230"/>
    </row>
    <row r="65" spans="1:14" s="225" customFormat="1">
      <c r="A65" s="230"/>
      <c r="B65" s="230"/>
    </row>
    <row r="66" spans="1:14" s="225" customFormat="1">
      <c r="A66" s="199"/>
      <c r="B66" s="230"/>
      <c r="C66" s="199"/>
      <c r="D66" s="199"/>
      <c r="E66" s="199"/>
      <c r="F66" s="199"/>
      <c r="G66" s="199"/>
      <c r="H66" s="199"/>
      <c r="I66" s="199"/>
      <c r="J66" s="199"/>
      <c r="K66" s="199"/>
      <c r="L66" s="199"/>
      <c r="M66" s="199"/>
      <c r="N66" s="199"/>
    </row>
    <row r="67" spans="1:14" s="225" customFormat="1">
      <c r="A67" s="199"/>
      <c r="B67" s="230"/>
      <c r="C67" s="199"/>
      <c r="D67" s="199"/>
      <c r="E67" s="199"/>
      <c r="F67" s="199"/>
      <c r="G67" s="199"/>
      <c r="H67" s="199"/>
      <c r="I67" s="199"/>
      <c r="J67" s="199"/>
      <c r="K67" s="199"/>
      <c r="L67" s="199"/>
      <c r="M67" s="199"/>
      <c r="N67" s="199"/>
    </row>
    <row r="68" spans="1:14" s="225" customFormat="1">
      <c r="A68" s="199"/>
      <c r="B68" s="230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</row>
    <row r="69" spans="1:14" s="225" customFormat="1">
      <c r="A69" s="199"/>
      <c r="B69" s="230"/>
      <c r="C69" s="199"/>
      <c r="D69" s="199"/>
      <c r="E69" s="199"/>
      <c r="F69" s="199"/>
      <c r="G69" s="199"/>
      <c r="H69" s="199"/>
      <c r="I69" s="199"/>
      <c r="J69" s="199"/>
      <c r="K69" s="199"/>
      <c r="L69" s="199"/>
      <c r="M69" s="199"/>
      <c r="N69" s="199"/>
    </row>
    <row r="70" spans="1:14" s="225" customFormat="1">
      <c r="A70" s="199"/>
      <c r="B70" s="230"/>
      <c r="C70" s="199"/>
      <c r="D70" s="199"/>
      <c r="E70" s="199"/>
      <c r="F70" s="199"/>
      <c r="G70" s="199"/>
      <c r="H70" s="199"/>
      <c r="I70" s="199"/>
      <c r="J70" s="199"/>
      <c r="K70" s="199"/>
      <c r="L70" s="199"/>
      <c r="M70" s="199"/>
      <c r="N70" s="199"/>
    </row>
    <row r="71" spans="1:14" s="225" customFormat="1">
      <c r="A71" s="199"/>
      <c r="B71" s="230"/>
      <c r="C71" s="199"/>
      <c r="D71" s="199"/>
      <c r="E71" s="199"/>
      <c r="F71" s="199"/>
      <c r="G71" s="199"/>
      <c r="H71" s="199"/>
      <c r="I71" s="199"/>
      <c r="J71" s="199"/>
      <c r="K71" s="199"/>
      <c r="L71" s="199"/>
      <c r="M71" s="199"/>
      <c r="N71" s="199"/>
    </row>
    <row r="72" spans="1:14" s="225" customFormat="1">
      <c r="A72" s="199"/>
      <c r="B72" s="230"/>
      <c r="C72" s="199"/>
      <c r="D72" s="199"/>
      <c r="E72" s="199"/>
      <c r="F72" s="199"/>
      <c r="G72" s="199"/>
      <c r="H72" s="199"/>
      <c r="I72" s="199"/>
      <c r="J72" s="199"/>
      <c r="K72" s="199"/>
      <c r="L72" s="199"/>
      <c r="M72" s="199"/>
      <c r="N72" s="199"/>
    </row>
    <row r="73" spans="1:14" s="225" customFormat="1">
      <c r="A73" s="199"/>
      <c r="B73" s="230"/>
      <c r="C73" s="199"/>
      <c r="D73" s="199"/>
      <c r="E73" s="199"/>
      <c r="F73" s="199"/>
      <c r="G73" s="199"/>
      <c r="H73" s="199"/>
      <c r="I73" s="199"/>
      <c r="J73" s="199"/>
      <c r="K73" s="199"/>
      <c r="L73" s="199"/>
      <c r="M73" s="199"/>
      <c r="N73" s="199"/>
    </row>
    <row r="74" spans="1:14" s="225" customFormat="1">
      <c r="A74" s="199"/>
      <c r="B74" s="230"/>
      <c r="C74" s="199"/>
      <c r="D74" s="199"/>
      <c r="E74" s="199"/>
      <c r="F74" s="199"/>
      <c r="G74" s="199"/>
      <c r="H74" s="199"/>
      <c r="I74" s="199"/>
      <c r="J74" s="199"/>
      <c r="K74" s="199"/>
      <c r="L74" s="199"/>
      <c r="M74" s="199"/>
      <c r="N74" s="199"/>
    </row>
    <row r="75" spans="1:14" s="225" customFormat="1">
      <c r="A75" s="199"/>
      <c r="B75" s="230"/>
      <c r="C75" s="199"/>
      <c r="D75" s="199"/>
      <c r="E75" s="199"/>
      <c r="F75" s="199"/>
      <c r="G75" s="199"/>
      <c r="H75" s="199"/>
      <c r="I75" s="199"/>
      <c r="J75" s="199"/>
      <c r="K75" s="199"/>
      <c r="L75" s="199"/>
      <c r="M75" s="199"/>
      <c r="N75" s="199"/>
    </row>
    <row r="76" spans="1:14" s="225" customFormat="1">
      <c r="A76" s="199"/>
      <c r="B76" s="230"/>
      <c r="C76" s="199"/>
      <c r="D76" s="199"/>
      <c r="E76" s="199"/>
      <c r="F76" s="199"/>
      <c r="G76" s="199"/>
      <c r="H76" s="199"/>
      <c r="I76" s="199"/>
      <c r="J76" s="199"/>
      <c r="K76" s="199"/>
      <c r="L76" s="199"/>
      <c r="M76" s="199"/>
      <c r="N76" s="199"/>
    </row>
    <row r="77" spans="1:14" s="225" customFormat="1">
      <c r="A77" s="199"/>
      <c r="B77" s="230"/>
      <c r="C77" s="199"/>
      <c r="D77" s="199"/>
      <c r="E77" s="199"/>
      <c r="F77" s="199"/>
      <c r="G77" s="199"/>
      <c r="H77" s="199"/>
      <c r="I77" s="199"/>
      <c r="J77" s="199"/>
      <c r="K77" s="199"/>
      <c r="L77" s="199"/>
      <c r="M77" s="199"/>
      <c r="N77" s="199"/>
    </row>
    <row r="78" spans="1:14" s="225" customFormat="1">
      <c r="A78" s="199"/>
      <c r="B78" s="230"/>
      <c r="C78" s="199"/>
      <c r="D78" s="199"/>
      <c r="E78" s="199"/>
      <c r="F78" s="199"/>
      <c r="G78" s="199"/>
      <c r="H78" s="199"/>
      <c r="I78" s="199"/>
      <c r="J78" s="199"/>
      <c r="K78" s="199"/>
      <c r="L78" s="199"/>
      <c r="M78" s="199"/>
      <c r="N78" s="199"/>
    </row>
    <row r="79" spans="1:14" s="225" customFormat="1">
      <c r="A79" s="199"/>
      <c r="B79" s="230"/>
      <c r="C79" s="199"/>
      <c r="D79" s="199"/>
      <c r="E79" s="199"/>
      <c r="F79" s="199"/>
      <c r="G79" s="199"/>
      <c r="H79" s="199"/>
      <c r="I79" s="199"/>
      <c r="J79" s="199"/>
      <c r="K79" s="199"/>
      <c r="L79" s="199"/>
      <c r="M79" s="199"/>
      <c r="N79" s="199"/>
    </row>
    <row r="80" spans="1:14" s="225" customFormat="1">
      <c r="A80" s="199"/>
      <c r="B80" s="230"/>
      <c r="C80" s="199"/>
      <c r="D80" s="199"/>
      <c r="E80" s="199"/>
      <c r="F80" s="199"/>
      <c r="G80" s="199"/>
      <c r="H80" s="199"/>
      <c r="I80" s="199"/>
      <c r="J80" s="199"/>
      <c r="K80" s="199"/>
      <c r="L80" s="199"/>
      <c r="M80" s="199"/>
      <c r="N80" s="199"/>
    </row>
    <row r="81" spans="1:14" s="225" customFormat="1">
      <c r="A81" s="199"/>
      <c r="B81" s="230"/>
      <c r="C81" s="199"/>
      <c r="D81" s="199"/>
      <c r="E81" s="199"/>
      <c r="F81" s="199"/>
      <c r="G81" s="199"/>
      <c r="H81" s="199"/>
      <c r="I81" s="199"/>
      <c r="J81" s="199"/>
      <c r="K81" s="199"/>
      <c r="L81" s="199"/>
      <c r="M81" s="199"/>
      <c r="N81" s="199"/>
    </row>
    <row r="82" spans="1:14" s="225" customFormat="1">
      <c r="A82" s="199"/>
      <c r="B82" s="230"/>
      <c r="C82" s="199"/>
      <c r="D82" s="199"/>
      <c r="E82" s="199"/>
      <c r="F82" s="199"/>
      <c r="G82" s="199"/>
      <c r="H82" s="199"/>
      <c r="I82" s="199"/>
      <c r="J82" s="199"/>
      <c r="K82" s="199"/>
      <c r="L82" s="199"/>
      <c r="M82" s="199"/>
      <c r="N82" s="199"/>
    </row>
  </sheetData>
  <autoFilter ref="C13:N27"/>
  <sortState ref="C14:N19">
    <sortCondition descending="1" ref="N14:N19"/>
  </sortState>
  <mergeCells count="7">
    <mergeCell ref="E42:G42"/>
    <mergeCell ref="D43:H43"/>
    <mergeCell ref="D6:K6"/>
    <mergeCell ref="D7:K7"/>
    <mergeCell ref="D9:K9"/>
    <mergeCell ref="D10:K10"/>
    <mergeCell ref="H12:J12"/>
  </mergeCells>
  <dataValidations count="1">
    <dataValidation type="list" allowBlank="1" showInputMessage="1" showErrorMessage="1" sqref="E14:G40">
      <formula1>"0,100,105,110,115,120,125,130,135,140,145,150,155,160,165,170,175,180,185,190,195,200,205,210,215,220,225,230,235,240,245,250,255,260,265,270,275,280,285,290,295,300,310,320,330,340,350,360,370,380,390,400,410,420,430,440,450,460"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</dataValidations>
  <pageMargins left="0.27569444444444402" right="0.31527777777777799" top="0.51180555555555596" bottom="0.51180555555555596" header="0.511811023622047" footer="0.511811023622047"/>
  <pageSetup paperSize="9" scale="94" fitToHeight="0" orientation="landscape" horizontalDpi="300" verticalDpi="3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AMJ46"/>
  <sheetViews>
    <sheetView zoomScaleNormal="100" workbookViewId="0">
      <selection activeCell="J17" sqref="J17"/>
    </sheetView>
  </sheetViews>
  <sheetFormatPr defaultColWidth="6.42578125" defaultRowHeight="12.75"/>
  <cols>
    <col min="1" max="1" width="5" style="199" customWidth="1"/>
    <col min="2" max="2" width="1" style="199" customWidth="1"/>
    <col min="3" max="3" width="28.28515625" style="199" customWidth="1"/>
    <col min="4" max="4" width="29.7109375" style="199" customWidth="1"/>
    <col min="5" max="9" width="6.140625" style="199" customWidth="1"/>
    <col min="10" max="10" width="6.5703125" style="199" customWidth="1"/>
    <col min="11" max="11" width="9.85546875" style="199" customWidth="1"/>
    <col min="12" max="13" width="9.28515625" style="199" customWidth="1"/>
    <col min="14" max="15" width="10.7109375" style="199" customWidth="1"/>
    <col min="16" max="16" width="19.42578125" style="199" customWidth="1"/>
    <col min="17" max="1024" width="6.42578125" style="199"/>
  </cols>
  <sheetData>
    <row r="2" spans="1:23" ht="18">
      <c r="D2" s="200" t="s">
        <v>83</v>
      </c>
      <c r="E2" s="201"/>
      <c r="F2" s="201"/>
      <c r="G2" s="201"/>
      <c r="H2" s="201"/>
      <c r="I2" s="201"/>
      <c r="J2" s="201"/>
      <c r="K2" s="201"/>
    </row>
    <row r="3" spans="1:23">
      <c r="D3" s="202" t="s">
        <v>108</v>
      </c>
      <c r="H3" s="203" t="s">
        <v>85</v>
      </c>
      <c r="R3" s="203"/>
      <c r="S3" s="203"/>
    </row>
    <row r="4" spans="1:23" s="204" customFormat="1">
      <c r="D4" s="203" t="s">
        <v>85</v>
      </c>
      <c r="E4" s="199"/>
      <c r="F4" s="199"/>
      <c r="G4" s="199"/>
    </row>
    <row r="5" spans="1:23" s="204" customFormat="1" ht="18" customHeight="1">
      <c r="D5" s="205"/>
      <c r="E5" s="205"/>
      <c r="F5" s="205"/>
      <c r="G5" s="205"/>
      <c r="H5" s="205"/>
      <c r="I5" s="205"/>
      <c r="J5" s="205"/>
      <c r="K5" s="205"/>
      <c r="L5" s="206"/>
      <c r="M5" s="206"/>
      <c r="O5" s="200"/>
      <c r="P5" s="200"/>
      <c r="Q5" s="200"/>
      <c r="R5" s="200"/>
      <c r="S5" s="200"/>
      <c r="T5" s="200"/>
      <c r="U5" s="200"/>
      <c r="V5" s="200"/>
      <c r="W5" s="200"/>
    </row>
    <row r="6" spans="1:23" s="204" customFormat="1" ht="15.75">
      <c r="D6" s="280" t="s">
        <v>120</v>
      </c>
      <c r="E6" s="280"/>
      <c r="F6" s="280"/>
      <c r="G6" s="280"/>
      <c r="H6" s="280"/>
      <c r="I6" s="280"/>
      <c r="J6" s="280"/>
      <c r="K6" s="280"/>
      <c r="L6" s="208"/>
      <c r="M6" s="208"/>
      <c r="N6" s="208"/>
      <c r="O6" s="200"/>
      <c r="P6" s="200"/>
      <c r="Q6" s="200"/>
      <c r="R6" s="209"/>
      <c r="S6" s="200"/>
      <c r="T6" s="200"/>
      <c r="U6" s="200"/>
      <c r="V6" s="200"/>
      <c r="W6" s="200"/>
    </row>
    <row r="7" spans="1:23" s="204" customFormat="1" ht="15.75">
      <c r="D7" s="280" t="s">
        <v>119</v>
      </c>
      <c r="E7" s="280"/>
      <c r="F7" s="280"/>
      <c r="G7" s="280"/>
      <c r="H7" s="280"/>
      <c r="I7" s="280"/>
      <c r="J7" s="280"/>
      <c r="K7" s="280"/>
      <c r="N7" s="200"/>
      <c r="O7" s="200"/>
      <c r="P7" s="200"/>
      <c r="Q7" s="200"/>
      <c r="R7" s="210"/>
      <c r="S7" s="200"/>
      <c r="T7" s="200"/>
      <c r="U7" s="200"/>
      <c r="V7" s="200"/>
      <c r="W7" s="200"/>
    </row>
    <row r="8" spans="1:23" s="204" customFormat="1" ht="10.5" customHeight="1">
      <c r="D8" s="200"/>
      <c r="E8" s="200"/>
      <c r="F8" s="200"/>
      <c r="G8" s="200"/>
      <c r="H8" s="200"/>
      <c r="I8" s="200"/>
      <c r="J8" s="200"/>
      <c r="N8" s="200"/>
      <c r="O8" s="200"/>
      <c r="P8" s="200"/>
      <c r="Q8" s="200"/>
      <c r="R8" s="210"/>
      <c r="S8" s="200"/>
      <c r="T8" s="200"/>
      <c r="U8" s="200"/>
      <c r="V8" s="200"/>
      <c r="W8" s="200"/>
    </row>
    <row r="9" spans="1:23" s="204" customFormat="1" ht="15.75">
      <c r="D9" s="280" t="s">
        <v>18</v>
      </c>
      <c r="E9" s="280"/>
      <c r="F9" s="280"/>
      <c r="G9" s="280"/>
      <c r="H9" s="280"/>
      <c r="I9" s="280"/>
      <c r="J9" s="280"/>
      <c r="K9" s="280"/>
      <c r="L9" s="210"/>
      <c r="M9" s="210"/>
      <c r="N9" s="209"/>
      <c r="O9" s="200"/>
      <c r="P9" s="200"/>
      <c r="Q9" s="200"/>
      <c r="R9" s="210"/>
      <c r="S9" s="200"/>
      <c r="T9" s="200"/>
      <c r="U9" s="200"/>
      <c r="V9" s="200"/>
      <c r="W9" s="200"/>
    </row>
    <row r="10" spans="1:23" ht="15.75">
      <c r="D10" s="281">
        <v>44646</v>
      </c>
      <c r="E10" s="281"/>
      <c r="F10" s="281"/>
      <c r="G10" s="281"/>
      <c r="H10" s="281"/>
      <c r="I10" s="281"/>
      <c r="J10" s="281"/>
      <c r="K10" s="281"/>
      <c r="L10" s="211"/>
      <c r="M10" s="211"/>
      <c r="N10" s="200"/>
      <c r="O10" s="200"/>
      <c r="P10" s="209"/>
      <c r="Q10" s="209"/>
      <c r="R10" s="210"/>
      <c r="S10" s="209"/>
      <c r="T10" s="209"/>
      <c r="U10" s="209"/>
      <c r="V10" s="209"/>
      <c r="W10" s="209"/>
    </row>
    <row r="12" spans="1:23" s="217" customFormat="1" ht="40.5" customHeight="1">
      <c r="A12" s="212" t="s">
        <v>88</v>
      </c>
      <c r="B12" s="212"/>
      <c r="C12" s="212" t="s">
        <v>26</v>
      </c>
      <c r="D12" s="213" t="s">
        <v>97</v>
      </c>
      <c r="E12" s="214" t="s">
        <v>110</v>
      </c>
      <c r="F12" s="215" t="s">
        <v>111</v>
      </c>
      <c r="G12" s="215" t="s">
        <v>112</v>
      </c>
      <c r="H12" s="282" t="s">
        <v>113</v>
      </c>
      <c r="I12" s="282"/>
      <c r="J12" s="282"/>
      <c r="K12" s="212" t="s">
        <v>114</v>
      </c>
      <c r="L12" s="216" t="s">
        <v>115</v>
      </c>
      <c r="M12" s="216" t="s">
        <v>116</v>
      </c>
      <c r="N12" s="212" t="s">
        <v>117</v>
      </c>
      <c r="Q12" s="218"/>
    </row>
    <row r="13" spans="1:23" s="217" customFormat="1" ht="6" customHeight="1">
      <c r="D13" s="219"/>
      <c r="Q13" s="218"/>
    </row>
    <row r="14" spans="1:23" s="225" customFormat="1" ht="15.75">
      <c r="A14" s="231" t="s">
        <v>43</v>
      </c>
      <c r="B14" s="207"/>
      <c r="C14" s="195"/>
      <c r="D14" s="119"/>
      <c r="E14" s="220">
        <v>0</v>
      </c>
      <c r="F14" s="221">
        <v>0</v>
      </c>
      <c r="G14" s="221">
        <v>0</v>
      </c>
      <c r="H14" s="232">
        <v>0</v>
      </c>
      <c r="I14" s="232">
        <v>0</v>
      </c>
      <c r="J14" s="232">
        <v>0</v>
      </c>
      <c r="K14" s="222">
        <f>ROUND((H14*60+I14+J14*0.01),0)+L14</f>
        <v>0</v>
      </c>
      <c r="L14" s="223"/>
      <c r="M14" s="223"/>
      <c r="N14" s="224"/>
      <c r="P14" s="199"/>
      <c r="Q14" s="199"/>
      <c r="R14" s="199"/>
      <c r="S14" s="199"/>
    </row>
    <row r="15" spans="1:23" s="225" customFormat="1" ht="15.75">
      <c r="A15" s="231" t="s">
        <v>44</v>
      </c>
      <c r="B15" s="207"/>
      <c r="C15" s="195"/>
      <c r="D15" s="119"/>
      <c r="E15" s="220">
        <v>0</v>
      </c>
      <c r="F15" s="221">
        <v>0</v>
      </c>
      <c r="G15" s="221"/>
      <c r="H15" s="232">
        <v>0</v>
      </c>
      <c r="I15" s="232">
        <v>0</v>
      </c>
      <c r="J15" s="232">
        <v>0</v>
      </c>
      <c r="K15" s="222">
        <v>0</v>
      </c>
      <c r="L15" s="223"/>
      <c r="M15" s="223"/>
      <c r="N15" s="224"/>
      <c r="P15" s="199"/>
      <c r="Q15" s="199"/>
      <c r="R15" s="199"/>
      <c r="S15" s="199"/>
    </row>
    <row r="16" spans="1:23" s="225" customFormat="1" ht="15.75">
      <c r="A16" s="231" t="s">
        <v>45</v>
      </c>
      <c r="B16" s="207"/>
      <c r="C16" s="196"/>
      <c r="D16" s="112"/>
      <c r="E16" s="220"/>
      <c r="F16" s="221"/>
      <c r="G16" s="221"/>
      <c r="H16" s="232"/>
      <c r="I16" s="232"/>
      <c r="J16" s="232"/>
      <c r="K16" s="222">
        <f>ROUND((H16*60+I16+J16*0.01),0)+L16</f>
        <v>0</v>
      </c>
      <c r="L16" s="223"/>
      <c r="M16" s="223"/>
      <c r="N16" s="224"/>
      <c r="P16" s="199"/>
      <c r="Q16" s="199"/>
      <c r="R16" s="199"/>
      <c r="S16" s="199"/>
    </row>
    <row r="17" spans="1:256" s="225" customFormat="1" ht="15.75">
      <c r="A17" s="231" t="s">
        <v>46</v>
      </c>
      <c r="B17" s="207"/>
      <c r="C17" s="197"/>
      <c r="D17" s="181"/>
      <c r="E17" s="220"/>
      <c r="F17" s="221"/>
      <c r="G17" s="221"/>
      <c r="H17" s="221"/>
      <c r="I17" s="221"/>
      <c r="J17" s="221"/>
      <c r="K17" s="222">
        <f>ROUND((H17*60+I17+J17*0.01),0)+L17</f>
        <v>0</v>
      </c>
      <c r="L17" s="223"/>
      <c r="M17" s="223"/>
      <c r="N17" s="224"/>
      <c r="P17" s="199"/>
      <c r="Q17" s="199"/>
      <c r="R17" s="199"/>
      <c r="S17" s="199"/>
    </row>
    <row r="18" spans="1:256" s="225" customFormat="1" ht="15.75">
      <c r="A18" s="231" t="s">
        <v>118</v>
      </c>
      <c r="B18" s="207"/>
      <c r="C18" s="197"/>
      <c r="D18" s="181"/>
      <c r="E18" s="220"/>
      <c r="F18" s="221"/>
      <c r="G18" s="221"/>
      <c r="H18" s="232"/>
      <c r="I18" s="232"/>
      <c r="J18" s="232"/>
      <c r="K18" s="222">
        <f>ROUND((H18*60+I18+J18*0.01),0)+L18</f>
        <v>0</v>
      </c>
      <c r="L18" s="223"/>
      <c r="M18" s="223"/>
      <c r="N18" s="224"/>
      <c r="P18" s="199"/>
      <c r="Q18" s="199"/>
      <c r="R18" s="199"/>
      <c r="S18" s="199"/>
    </row>
    <row r="19" spans="1:256" s="225" customFormat="1">
      <c r="A19" s="230"/>
      <c r="B19" s="230"/>
      <c r="P19" s="199"/>
      <c r="Q19" s="199"/>
      <c r="R19" s="199"/>
      <c r="S19" s="199"/>
    </row>
    <row r="20" spans="1:256" s="225" customFormat="1">
      <c r="A20" s="38"/>
      <c r="B20" s="96"/>
      <c r="C20" s="101" t="s">
        <v>49</v>
      </c>
      <c r="D20" s="97" t="s">
        <v>50</v>
      </c>
      <c r="E20" s="278"/>
      <c r="F20" s="278"/>
      <c r="G20" s="278"/>
      <c r="H20" s="63"/>
      <c r="I20" s="63"/>
      <c r="J20" s="63"/>
      <c r="K20" s="63"/>
      <c r="L20" s="63"/>
      <c r="M20" s="63"/>
      <c r="N20" s="38"/>
      <c r="Q20" s="199"/>
    </row>
    <row r="21" spans="1:256" s="225" customFormat="1">
      <c r="A21" s="38"/>
      <c r="B21" s="96"/>
      <c r="C21" s="101" t="s">
        <v>51</v>
      </c>
      <c r="D21" s="279"/>
      <c r="E21" s="279"/>
      <c r="F21" s="279"/>
      <c r="G21" s="279"/>
      <c r="H21" s="279"/>
      <c r="I21" s="63"/>
      <c r="J21" s="63"/>
      <c r="K21" s="63"/>
      <c r="L21" s="63"/>
      <c r="M21" s="63"/>
      <c r="N21" s="38"/>
      <c r="Q21" s="199"/>
    </row>
    <row r="22" spans="1:256" s="225" customFormat="1" ht="20.100000000000001" customHeight="1">
      <c r="A22" s="230"/>
      <c r="B22" s="230"/>
    </row>
    <row r="23" spans="1:256" s="225" customFormat="1" ht="20.100000000000001" customHeight="1">
      <c r="A23" s="230"/>
      <c r="B23" s="230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38"/>
      <c r="CC23" s="38"/>
      <c r="CD23" s="38"/>
      <c r="CE23" s="38"/>
      <c r="CF23" s="38"/>
      <c r="CG23" s="38"/>
      <c r="CH23" s="38"/>
      <c r="CI23" s="38"/>
      <c r="CJ23" s="38"/>
      <c r="CK23" s="38"/>
      <c r="CL23" s="38"/>
      <c r="CM23" s="38"/>
      <c r="CN23" s="38"/>
      <c r="CO23" s="38"/>
      <c r="CP23" s="38"/>
      <c r="CQ23" s="38"/>
      <c r="CR23" s="38"/>
      <c r="CS23" s="38"/>
      <c r="CT23" s="38"/>
      <c r="CU23" s="38"/>
      <c r="CV23" s="38"/>
      <c r="CW23" s="38"/>
      <c r="CX23" s="38"/>
      <c r="CY23" s="38"/>
      <c r="CZ23" s="38"/>
      <c r="DA23" s="38"/>
      <c r="DB23" s="38"/>
      <c r="DC23" s="38"/>
      <c r="DD23" s="38"/>
      <c r="DE23" s="38"/>
      <c r="DF23" s="38"/>
      <c r="DG23" s="38"/>
      <c r="DH23" s="38"/>
      <c r="DI23" s="38"/>
      <c r="DJ23" s="38"/>
      <c r="DK23" s="38"/>
      <c r="DL23" s="38"/>
      <c r="DM23" s="38"/>
      <c r="DN23" s="38"/>
      <c r="DO23" s="38"/>
      <c r="DP23" s="38"/>
      <c r="DQ23" s="38"/>
      <c r="DR23" s="38"/>
      <c r="DS23" s="38"/>
      <c r="DT23" s="38"/>
      <c r="DU23" s="38"/>
      <c r="DV23" s="38"/>
      <c r="DW23" s="38"/>
      <c r="DX23" s="38"/>
      <c r="DY23" s="38"/>
      <c r="DZ23" s="38"/>
      <c r="EA23" s="38"/>
      <c r="EB23" s="38"/>
      <c r="EC23" s="38"/>
      <c r="ED23" s="38"/>
      <c r="EE23" s="38"/>
      <c r="EF23" s="38"/>
      <c r="EG23" s="38"/>
      <c r="EH23" s="38"/>
      <c r="EI23" s="38"/>
      <c r="EJ23" s="38"/>
      <c r="EK23" s="38"/>
      <c r="EL23" s="38"/>
      <c r="EM23" s="38"/>
      <c r="EN23" s="38"/>
      <c r="EO23" s="38"/>
      <c r="EP23" s="38"/>
      <c r="EQ23" s="38"/>
      <c r="ER23" s="38"/>
      <c r="ES23" s="38"/>
      <c r="ET23" s="38"/>
      <c r="EU23" s="38"/>
      <c r="EV23" s="38"/>
      <c r="EW23" s="38"/>
      <c r="EX23" s="38"/>
      <c r="EY23" s="38"/>
      <c r="EZ23" s="38"/>
      <c r="FA23" s="38"/>
      <c r="FB23" s="38"/>
      <c r="FC23" s="38"/>
      <c r="FD23" s="38"/>
      <c r="FE23" s="38"/>
      <c r="FF23" s="38"/>
      <c r="FG23" s="38"/>
      <c r="FH23" s="38"/>
      <c r="FI23" s="38"/>
      <c r="FJ23" s="38"/>
      <c r="FK23" s="38"/>
      <c r="FL23" s="38"/>
      <c r="FM23" s="38"/>
      <c r="FN23" s="38"/>
      <c r="FO23" s="38"/>
      <c r="FP23" s="38"/>
      <c r="FQ23" s="38"/>
      <c r="FR23" s="38"/>
      <c r="FS23" s="38"/>
      <c r="FT23" s="38"/>
      <c r="FU23" s="38"/>
      <c r="FV23" s="38"/>
      <c r="FW23" s="38"/>
      <c r="FX23" s="38"/>
      <c r="FY23" s="38"/>
      <c r="FZ23" s="38"/>
      <c r="GA23" s="38"/>
      <c r="GB23" s="38"/>
      <c r="GC23" s="38"/>
      <c r="GD23" s="38"/>
      <c r="GE23" s="38"/>
      <c r="GF23" s="38"/>
      <c r="GG23" s="38"/>
      <c r="GH23" s="38"/>
      <c r="GI23" s="38"/>
      <c r="GJ23" s="38"/>
      <c r="GK23" s="38"/>
      <c r="GL23" s="38"/>
      <c r="GM23" s="38"/>
      <c r="GN23" s="38"/>
      <c r="GO23" s="38"/>
      <c r="GP23" s="38"/>
      <c r="GQ23" s="38"/>
      <c r="GR23" s="38"/>
      <c r="GS23" s="38"/>
      <c r="GT23" s="38"/>
      <c r="GU23" s="38"/>
      <c r="GV23" s="38"/>
      <c r="GW23" s="38"/>
      <c r="GX23" s="38"/>
      <c r="GY23" s="38"/>
      <c r="GZ23" s="38"/>
      <c r="HA23" s="38"/>
      <c r="HB23" s="38"/>
      <c r="HC23" s="38"/>
      <c r="HD23" s="38"/>
      <c r="HE23" s="38"/>
      <c r="HF23" s="38"/>
      <c r="HG23" s="38"/>
      <c r="HH23" s="38"/>
      <c r="HI23" s="38"/>
      <c r="HJ23" s="38"/>
      <c r="HK23" s="38"/>
      <c r="HL23" s="38"/>
      <c r="HM23" s="38"/>
      <c r="HN23" s="38"/>
      <c r="HO23" s="38"/>
      <c r="HP23" s="38"/>
      <c r="HQ23" s="38"/>
      <c r="HR23" s="38"/>
      <c r="HS23" s="38"/>
      <c r="HT23" s="38"/>
      <c r="HU23" s="38"/>
      <c r="HV23" s="38"/>
      <c r="HW23" s="38"/>
      <c r="HX23" s="38"/>
      <c r="HY23" s="38"/>
      <c r="HZ23" s="38"/>
      <c r="IA23" s="38"/>
      <c r="IB23" s="38"/>
      <c r="IC23" s="38"/>
      <c r="ID23" s="38"/>
      <c r="IE23" s="38"/>
      <c r="IF23" s="38"/>
      <c r="IG23" s="38"/>
      <c r="IH23" s="38"/>
      <c r="II23" s="38"/>
      <c r="IJ23" s="38"/>
      <c r="IK23" s="38"/>
      <c r="IL23" s="38"/>
      <c r="IM23" s="38"/>
      <c r="IN23" s="38"/>
      <c r="IO23" s="38"/>
      <c r="IP23" s="38"/>
      <c r="IQ23" s="38"/>
      <c r="IR23" s="38"/>
      <c r="IS23" s="38"/>
      <c r="IT23" s="38"/>
      <c r="IU23" s="38"/>
      <c r="IV23" s="38"/>
    </row>
    <row r="24" spans="1:256" s="225" customFormat="1" ht="20.100000000000001" customHeight="1">
      <c r="A24" s="230"/>
      <c r="B24" s="230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  <c r="CC24" s="38"/>
      <c r="CD24" s="38"/>
      <c r="CE24" s="38"/>
      <c r="CF24" s="38"/>
      <c r="CG24" s="38"/>
      <c r="CH24" s="38"/>
      <c r="CI24" s="38"/>
      <c r="CJ24" s="38"/>
      <c r="CK24" s="38"/>
      <c r="CL24" s="38"/>
      <c r="CM24" s="38"/>
      <c r="CN24" s="38"/>
      <c r="CO24" s="38"/>
      <c r="CP24" s="38"/>
      <c r="CQ24" s="38"/>
      <c r="CR24" s="38"/>
      <c r="CS24" s="38"/>
      <c r="CT24" s="38"/>
      <c r="CU24" s="38"/>
      <c r="CV24" s="38"/>
      <c r="CW24" s="38"/>
      <c r="CX24" s="38"/>
      <c r="CY24" s="38"/>
      <c r="CZ24" s="38"/>
      <c r="DA24" s="38"/>
      <c r="DB24" s="38"/>
      <c r="DC24" s="38"/>
      <c r="DD24" s="38"/>
      <c r="DE24" s="38"/>
      <c r="DF24" s="38"/>
      <c r="DG24" s="38"/>
      <c r="DH24" s="38"/>
      <c r="DI24" s="38"/>
      <c r="DJ24" s="38"/>
      <c r="DK24" s="38"/>
      <c r="DL24" s="38"/>
      <c r="DM24" s="38"/>
      <c r="DN24" s="38"/>
      <c r="DO24" s="38"/>
      <c r="DP24" s="38"/>
      <c r="DQ24" s="38"/>
      <c r="DR24" s="38"/>
      <c r="DS24" s="38"/>
      <c r="DT24" s="38"/>
      <c r="DU24" s="38"/>
      <c r="DV24" s="38"/>
      <c r="DW24" s="38"/>
      <c r="DX24" s="38"/>
      <c r="DY24" s="38"/>
      <c r="DZ24" s="38"/>
      <c r="EA24" s="38"/>
      <c r="EB24" s="38"/>
      <c r="EC24" s="38"/>
      <c r="ED24" s="38"/>
      <c r="EE24" s="38"/>
      <c r="EF24" s="38"/>
      <c r="EG24" s="38"/>
      <c r="EH24" s="38"/>
      <c r="EI24" s="38"/>
      <c r="EJ24" s="38"/>
      <c r="EK24" s="38"/>
      <c r="EL24" s="38"/>
      <c r="EM24" s="38"/>
      <c r="EN24" s="38"/>
      <c r="EO24" s="38"/>
      <c r="EP24" s="38"/>
      <c r="EQ24" s="38"/>
      <c r="ER24" s="38"/>
      <c r="ES24" s="38"/>
      <c r="ET24" s="38"/>
      <c r="EU24" s="38"/>
      <c r="EV24" s="38"/>
      <c r="EW24" s="38"/>
      <c r="EX24" s="38"/>
      <c r="EY24" s="38"/>
      <c r="EZ24" s="38"/>
      <c r="FA24" s="38"/>
      <c r="FB24" s="38"/>
      <c r="FC24" s="38"/>
      <c r="FD24" s="38"/>
      <c r="FE24" s="38"/>
      <c r="FF24" s="38"/>
      <c r="FG24" s="38"/>
      <c r="FH24" s="38"/>
      <c r="FI24" s="38"/>
      <c r="FJ24" s="38"/>
      <c r="FK24" s="38"/>
      <c r="FL24" s="38"/>
      <c r="FM24" s="38"/>
      <c r="FN24" s="38"/>
      <c r="FO24" s="38"/>
      <c r="FP24" s="38"/>
      <c r="FQ24" s="38"/>
      <c r="FR24" s="38"/>
      <c r="FS24" s="38"/>
      <c r="FT24" s="38"/>
      <c r="FU24" s="38"/>
      <c r="FV24" s="38"/>
      <c r="FW24" s="38"/>
      <c r="FX24" s="38"/>
      <c r="FY24" s="38"/>
      <c r="FZ24" s="38"/>
      <c r="GA24" s="38"/>
      <c r="GB24" s="38"/>
      <c r="GC24" s="38"/>
      <c r="GD24" s="38"/>
      <c r="GE24" s="38"/>
      <c r="GF24" s="38"/>
      <c r="GG24" s="38"/>
      <c r="GH24" s="38"/>
      <c r="GI24" s="38"/>
      <c r="GJ24" s="38"/>
      <c r="GK24" s="38"/>
      <c r="GL24" s="38"/>
      <c r="GM24" s="38"/>
      <c r="GN24" s="38"/>
      <c r="GO24" s="38"/>
      <c r="GP24" s="38"/>
      <c r="GQ24" s="38"/>
      <c r="GR24" s="38"/>
      <c r="GS24" s="38"/>
      <c r="GT24" s="38"/>
      <c r="GU24" s="38"/>
      <c r="GV24" s="38"/>
      <c r="GW24" s="38"/>
      <c r="GX24" s="38"/>
      <c r="GY24" s="38"/>
      <c r="GZ24" s="38"/>
      <c r="HA24" s="38"/>
      <c r="HB24" s="38"/>
      <c r="HC24" s="38"/>
      <c r="HD24" s="38"/>
      <c r="HE24" s="38"/>
      <c r="HF24" s="38"/>
      <c r="HG24" s="38"/>
      <c r="HH24" s="38"/>
      <c r="HI24" s="38"/>
      <c r="HJ24" s="38"/>
      <c r="HK24" s="38"/>
      <c r="HL24" s="38"/>
      <c r="HM24" s="38"/>
      <c r="HN24" s="38"/>
      <c r="HO24" s="38"/>
      <c r="HP24" s="38"/>
      <c r="HQ24" s="38"/>
      <c r="HR24" s="38"/>
      <c r="HS24" s="38"/>
      <c r="HT24" s="38"/>
      <c r="HU24" s="38"/>
      <c r="HV24" s="38"/>
      <c r="HW24" s="38"/>
      <c r="HX24" s="38"/>
      <c r="HY24" s="38"/>
      <c r="HZ24" s="38"/>
      <c r="IA24" s="38"/>
      <c r="IB24" s="38"/>
      <c r="IC24" s="38"/>
      <c r="ID24" s="38"/>
      <c r="IE24" s="38"/>
      <c r="IF24" s="38"/>
      <c r="IG24" s="38"/>
      <c r="IH24" s="38"/>
      <c r="II24" s="38"/>
      <c r="IJ24" s="38"/>
      <c r="IK24" s="38"/>
      <c r="IL24" s="38"/>
      <c r="IM24" s="38"/>
      <c r="IN24" s="38"/>
      <c r="IO24" s="38"/>
      <c r="IP24" s="38"/>
      <c r="IQ24" s="38"/>
      <c r="IR24" s="38"/>
      <c r="IS24" s="38"/>
      <c r="IT24" s="38"/>
      <c r="IU24" s="38"/>
      <c r="IV24" s="38"/>
    </row>
    <row r="25" spans="1:256" s="225" customFormat="1" ht="20.100000000000001" customHeight="1">
      <c r="A25" s="230"/>
      <c r="B25" s="230"/>
    </row>
    <row r="26" spans="1:256" s="225" customFormat="1" ht="20.100000000000001" customHeight="1">
      <c r="A26" s="230"/>
      <c r="B26" s="230"/>
    </row>
    <row r="27" spans="1:256" s="225" customFormat="1" ht="20.100000000000001" customHeight="1">
      <c r="A27" s="230"/>
      <c r="B27" s="230"/>
    </row>
    <row r="28" spans="1:256" s="225" customFormat="1">
      <c r="A28" s="230"/>
      <c r="B28" s="230"/>
    </row>
    <row r="29" spans="1:256" s="225" customFormat="1">
      <c r="A29" s="230"/>
      <c r="B29" s="230"/>
    </row>
    <row r="30" spans="1:256" s="225" customFormat="1">
      <c r="A30" s="230"/>
      <c r="B30" s="230"/>
    </row>
    <row r="31" spans="1:256" s="225" customFormat="1">
      <c r="A31" s="230"/>
      <c r="B31" s="230"/>
    </row>
    <row r="32" spans="1:256" s="225" customFormat="1">
      <c r="A32" s="230"/>
      <c r="B32" s="230"/>
    </row>
    <row r="33" spans="1:14" s="225" customFormat="1">
      <c r="A33" s="230"/>
      <c r="B33" s="230"/>
    </row>
    <row r="34" spans="1:14" s="225" customFormat="1">
      <c r="A34" s="230"/>
      <c r="B34" s="230"/>
    </row>
    <row r="35" spans="1:14" s="225" customFormat="1">
      <c r="A35" s="230"/>
      <c r="B35" s="230"/>
    </row>
    <row r="36" spans="1:14" s="225" customFormat="1">
      <c r="A36" s="230"/>
      <c r="B36" s="230"/>
    </row>
    <row r="37" spans="1:14" s="225" customFormat="1">
      <c r="A37" s="230"/>
      <c r="B37" s="230"/>
    </row>
    <row r="38" spans="1:14" s="225" customFormat="1">
      <c r="A38" s="230"/>
      <c r="B38" s="230"/>
    </row>
    <row r="39" spans="1:14" s="225" customFormat="1">
      <c r="A39" s="230"/>
      <c r="B39" s="230"/>
    </row>
    <row r="40" spans="1:14" s="225" customFormat="1">
      <c r="A40" s="230"/>
      <c r="B40" s="230"/>
    </row>
    <row r="41" spans="1:14" s="225" customFormat="1">
      <c r="A41" s="230"/>
      <c r="B41" s="230"/>
    </row>
    <row r="42" spans="1:14" s="225" customFormat="1">
      <c r="A42" s="230"/>
      <c r="B42" s="230"/>
    </row>
    <row r="43" spans="1:14" s="225" customFormat="1">
      <c r="A43" s="230"/>
      <c r="B43" s="230"/>
    </row>
    <row r="44" spans="1:14" s="225" customFormat="1">
      <c r="A44" s="199"/>
      <c r="B44" s="199"/>
      <c r="C44" s="199"/>
      <c r="D44" s="199"/>
      <c r="E44" s="199"/>
      <c r="F44" s="199"/>
      <c r="G44" s="199"/>
      <c r="H44" s="199"/>
      <c r="I44" s="199"/>
      <c r="J44" s="199"/>
      <c r="K44" s="199"/>
      <c r="L44" s="199"/>
      <c r="M44" s="199"/>
      <c r="N44" s="199"/>
    </row>
    <row r="45" spans="1:14" s="225" customFormat="1">
      <c r="A45" s="199"/>
      <c r="B45" s="199"/>
      <c r="C45" s="199"/>
      <c r="D45" s="199"/>
      <c r="E45" s="199"/>
      <c r="F45" s="199"/>
      <c r="G45" s="199"/>
      <c r="H45" s="199"/>
      <c r="I45" s="199"/>
      <c r="J45" s="199"/>
      <c r="K45" s="199"/>
      <c r="L45" s="199"/>
      <c r="M45" s="199"/>
      <c r="N45" s="199"/>
    </row>
    <row r="46" spans="1:14" s="225" customFormat="1">
      <c r="A46" s="199"/>
      <c r="B46" s="199"/>
      <c r="C46" s="199"/>
      <c r="D46" s="199"/>
      <c r="E46" s="199"/>
      <c r="F46" s="199"/>
      <c r="G46" s="199"/>
      <c r="H46" s="199"/>
      <c r="I46" s="199"/>
      <c r="J46" s="199"/>
      <c r="K46" s="199"/>
      <c r="L46" s="199"/>
      <c r="M46" s="199"/>
      <c r="N46" s="199"/>
    </row>
  </sheetData>
  <autoFilter ref="C13:N15"/>
  <sortState ref="C14:N15">
    <sortCondition descending="1" ref="N14:N15"/>
  </sortState>
  <mergeCells count="7">
    <mergeCell ref="E20:G20"/>
    <mergeCell ref="D21:H21"/>
    <mergeCell ref="D6:K6"/>
    <mergeCell ref="D7:K7"/>
    <mergeCell ref="D9:K9"/>
    <mergeCell ref="D10:K10"/>
    <mergeCell ref="H12:J12"/>
  </mergeCells>
  <dataValidations count="1">
    <dataValidation type="list" allowBlank="1" showInputMessage="1" showErrorMessage="1" sqref="E14:G18">
      <formula1>"0,100,105,110,115,120,125,130,135,140,145,150,155,160,165,170,175,180,185,190,195,200,205,210,215,220,225,230,235,240,245,250,255,260,265,270,275,280,285,290,295,300,310,320,330,340,350,360,370,380,390,400,410,420,430,440,450,460"</formula1>
      <formula2>0</formula2>
    </dataValidation>
  </dataValidations>
  <pageMargins left="0.27569444444444402" right="0.31527777777777799" top="0.51180555555555596" bottom="0.51180555555555596" header="0.511811023622047" footer="0.511811023622047"/>
  <pageSetup paperSize="9" scale="95" fitToHeight="0" orientation="landscape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42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3</vt:i4>
      </vt:variant>
    </vt:vector>
  </HeadingPairs>
  <TitlesOfParts>
    <vt:vector size="12" baseType="lpstr">
      <vt:lpstr>Istruzioni</vt:lpstr>
      <vt:lpstr>Dati</vt:lpstr>
      <vt:lpstr>TIRO LIBERO FEMMINILE</vt:lpstr>
      <vt:lpstr>TIRO LIBERO MASCHILE</vt:lpstr>
      <vt:lpstr>STAFFETTA</vt:lpstr>
      <vt:lpstr>BIATHLON MASCHILE</vt:lpstr>
      <vt:lpstr>BIATHLON FEMMINILE</vt:lpstr>
      <vt:lpstr>SUPER BIATHLON MASCHILE</vt:lpstr>
      <vt:lpstr>SUPER BIATHLON FEMMINILE</vt:lpstr>
      <vt:lpstr>'BIATHLON FEMMINILE'!Area_stampa</vt:lpstr>
      <vt:lpstr>'SUPER BIATHLON FEMMINILE'!Area_stampa</vt:lpstr>
      <vt:lpstr>'SUPER BIATHLON MASCHILE'!Area_stampa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Ezio Barbero</dc:creator>
  <dc:description/>
  <cp:lastModifiedBy>Fabio Savi</cp:lastModifiedBy>
  <cp:revision>11</cp:revision>
  <cp:lastPrinted>2022-03-27T09:27:26Z</cp:lastPrinted>
  <dcterms:created xsi:type="dcterms:W3CDTF">1996-11-05T10:16:36Z</dcterms:created>
  <dcterms:modified xsi:type="dcterms:W3CDTF">2022-04-25T08:50:07Z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